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O\BS_BL\Events_Messen\Berufsmesse\2021\"/>
    </mc:Choice>
  </mc:AlternateContent>
  <xr:revisionPtr revIDLastSave="0" documentId="13_ncr:1_{E16DB366-9AFD-41C9-AE5F-C04226AC3CFD}" xr6:coauthVersionLast="45" xr6:coauthVersionMax="47" xr10:uidLastSave="{00000000-0000-0000-0000-000000000000}"/>
  <bookViews>
    <workbookView xWindow="-120" yWindow="-120" windowWidth="23280" windowHeight="12600" activeTab="1" xr2:uid="{00000000-000D-0000-FFFF-FFFF00000000}"/>
  </bookViews>
  <sheets>
    <sheet name="Tabelle2" sheetId="5" r:id="rId1"/>
    <sheet name="Startfeld zu Apero-Einladung" sheetId="6" r:id="rId2"/>
    <sheet name="stammdaten_lernende_21_09_2021" sheetId="2" r:id="rId3"/>
    <sheet name="Reminder" sheetId="3" r:id="rId4"/>
  </sheets>
  <calcPr calcId="191029"/>
  <pivotCaches>
    <pivotCache cacheId="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AR23" i="2"/>
  <c r="C24" i="2"/>
  <c r="AR24" i="2"/>
  <c r="AV22" i="3"/>
  <c r="E22" i="3"/>
  <c r="B22" i="3"/>
  <c r="A22" i="3"/>
  <c r="AR18" i="3"/>
  <c r="C18" i="3"/>
  <c r="AR21" i="3"/>
  <c r="C21" i="3"/>
  <c r="AR17" i="3"/>
  <c r="C17" i="3"/>
  <c r="AR13" i="3"/>
  <c r="C13" i="3"/>
  <c r="AR11" i="3"/>
  <c r="C11" i="3"/>
  <c r="AR9" i="3"/>
  <c r="C9" i="3"/>
  <c r="AR8" i="3"/>
  <c r="C8" i="3"/>
  <c r="AR5" i="3"/>
  <c r="C5" i="3"/>
  <c r="AR19" i="3"/>
  <c r="C19" i="3"/>
  <c r="AR15" i="3"/>
  <c r="C15" i="3"/>
  <c r="AR4" i="3"/>
  <c r="C4" i="3"/>
  <c r="AR2" i="3"/>
  <c r="C2" i="3"/>
  <c r="AR16" i="3"/>
  <c r="C16" i="3"/>
  <c r="AR20" i="3"/>
  <c r="C20" i="3"/>
  <c r="AR12" i="3"/>
  <c r="C12" i="3"/>
  <c r="AR10" i="3"/>
  <c r="C10" i="3"/>
  <c r="AR14" i="3"/>
  <c r="C14" i="3"/>
  <c r="AR7" i="3"/>
  <c r="C7" i="3"/>
  <c r="AR6" i="3"/>
  <c r="C6" i="3"/>
  <c r="AR3" i="3"/>
  <c r="C3" i="3"/>
  <c r="AR2" i="2"/>
  <c r="AR9" i="2"/>
  <c r="AR4" i="2"/>
  <c r="AR5" i="2"/>
  <c r="AR6" i="2"/>
  <c r="AR33" i="2"/>
  <c r="AR7" i="2"/>
  <c r="AR8" i="2"/>
  <c r="AR35" i="2"/>
  <c r="AR10" i="2"/>
  <c r="AR11" i="2"/>
  <c r="AR12" i="2"/>
  <c r="AR25" i="2"/>
  <c r="AR26" i="2"/>
  <c r="AR27" i="2"/>
  <c r="AR13" i="2"/>
  <c r="AR3" i="2"/>
  <c r="AR28" i="2"/>
  <c r="AR29" i="2"/>
  <c r="AR14" i="2"/>
  <c r="AR30" i="2"/>
  <c r="AR15" i="2"/>
  <c r="AR31" i="2"/>
  <c r="AR32" i="2"/>
  <c r="AR16" i="2"/>
  <c r="AR17" i="2"/>
  <c r="AR18" i="2"/>
  <c r="AR34" i="2"/>
  <c r="AR19" i="2"/>
  <c r="AR20" i="2"/>
  <c r="AR21" i="2"/>
  <c r="AR22" i="2"/>
  <c r="AR36" i="2"/>
  <c r="C2" i="2" l="1"/>
  <c r="C9" i="2"/>
  <c r="C4" i="2"/>
  <c r="C5" i="2"/>
  <c r="C6" i="2"/>
  <c r="C33" i="2"/>
  <c r="C7" i="2"/>
  <c r="C8" i="2"/>
  <c r="C35" i="2"/>
  <c r="C10" i="2"/>
  <c r="C11" i="2"/>
  <c r="C12" i="2"/>
  <c r="C25" i="2"/>
  <c r="C26" i="2"/>
  <c r="C27" i="2"/>
  <c r="C13" i="2"/>
  <c r="C3" i="2"/>
  <c r="C28" i="2"/>
  <c r="C29" i="2"/>
  <c r="C14" i="2"/>
  <c r="C30" i="2"/>
  <c r="C15" i="2"/>
  <c r="C31" i="2"/>
  <c r="C32" i="2"/>
  <c r="C16" i="2"/>
  <c r="C17" i="2"/>
  <c r="C18" i="2"/>
  <c r="C34" i="2"/>
  <c r="C19" i="2"/>
  <c r="C20" i="2"/>
  <c r="C21" i="2"/>
  <c r="C22" i="2"/>
  <c r="C36" i="2"/>
</calcChain>
</file>

<file path=xl/sharedStrings.xml><?xml version="1.0" encoding="utf-8"?>
<sst xmlns="http://schemas.openxmlformats.org/spreadsheetml/2006/main" count="1995" uniqueCount="482">
  <si>
    <t>LE Nachname</t>
  </si>
  <si>
    <t>LE Vorname</t>
  </si>
  <si>
    <t>LE Adresse</t>
  </si>
  <si>
    <t>LE PLZ</t>
  </si>
  <si>
    <t>LE Ort</t>
  </si>
  <si>
    <t>LE Telefon</t>
  </si>
  <si>
    <t>LE Telefon direkt</t>
  </si>
  <si>
    <t>LE Mobile</t>
  </si>
  <si>
    <t>LE E-Mail</t>
  </si>
  <si>
    <t>LE Geburtsdatum</t>
  </si>
  <si>
    <t>LE Lehrbeginn</t>
  </si>
  <si>
    <t>LE Lehrende</t>
  </si>
  <si>
    <t>LE Bildungsplan</t>
  </si>
  <si>
    <t>LE Verkürzte Lehre</t>
  </si>
  <si>
    <t>LE Verlängerte Lehre</t>
  </si>
  <si>
    <t>LE Berufsfachschule</t>
  </si>
  <si>
    <t>LE Klasse</t>
  </si>
  <si>
    <t>LE Schultage</t>
  </si>
  <si>
    <t>LE Beruf</t>
  </si>
  <si>
    <t>LE Fachrichtung</t>
  </si>
  <si>
    <t>LE BM</t>
  </si>
  <si>
    <t>LE BM-Typ</t>
  </si>
  <si>
    <t>LE LV-Nummer</t>
  </si>
  <si>
    <t>LE ÜK-Anbieter</t>
  </si>
  <si>
    <t>LE Bemerkungen</t>
  </si>
  <si>
    <t>LE Passwort</t>
  </si>
  <si>
    <t>Firma</t>
  </si>
  <si>
    <t>Firma Zusatz 1</t>
  </si>
  <si>
    <t>Firma Zusatz 2</t>
  </si>
  <si>
    <t>Adresse</t>
  </si>
  <si>
    <t>PLZ</t>
  </si>
  <si>
    <t>Ort</t>
  </si>
  <si>
    <t>Telefon</t>
  </si>
  <si>
    <t>Kanton</t>
  </si>
  <si>
    <t>Sektion</t>
  </si>
  <si>
    <t>Mitgliedernr</t>
  </si>
  <si>
    <t>Nichtmitglied</t>
  </si>
  <si>
    <t>BB Anrede</t>
  </si>
  <si>
    <t>BB Nachname</t>
  </si>
  <si>
    <t>BB Vorname</t>
  </si>
  <si>
    <t>BB E-Mail</t>
  </si>
  <si>
    <t>Herr</t>
  </si>
  <si>
    <t>Muster</t>
  </si>
  <si>
    <t>bildungszentrum@agvsbsbl.ch</t>
  </si>
  <si>
    <t>GBS Liestal</t>
  </si>
  <si>
    <t>Automobil-Mechatroniker/in EFZ</t>
  </si>
  <si>
    <t>ÜK AGVS Sektion beider Basel</t>
  </si>
  <si>
    <t>X</t>
  </si>
  <si>
    <t>Bildungszentrum Autogewerbe, Sissach</t>
  </si>
  <si>
    <t>AGVS Sektion beider Basel</t>
  </si>
  <si>
    <t>Hauptstrasse 11</t>
  </si>
  <si>
    <t>Sissach</t>
  </si>
  <si>
    <t>061 463 16 65</t>
  </si>
  <si>
    <t>BL</t>
  </si>
  <si>
    <t>Basel</t>
  </si>
  <si>
    <t>Schwald</t>
  </si>
  <si>
    <t>Christian</t>
  </si>
  <si>
    <t>schwald@agvsbsbl.ch</t>
  </si>
  <si>
    <t>Bieli</t>
  </si>
  <si>
    <t>Joel</t>
  </si>
  <si>
    <t>Ebnetweg 9</t>
  </si>
  <si>
    <t>Brislach</t>
  </si>
  <si>
    <t>079 914 24 48</t>
  </si>
  <si>
    <t>j.bieli@gibliestal.educanet2.ch</t>
  </si>
  <si>
    <t>Ja</t>
  </si>
  <si>
    <t>AM 18A (18.11)</t>
  </si>
  <si>
    <t>MI</t>
  </si>
  <si>
    <t>Personenwagen</t>
  </si>
  <si>
    <t>c</t>
  </si>
  <si>
    <t>Pneuhaus Laufen GmbH</t>
  </si>
  <si>
    <t>Baselstrasse 48</t>
  </si>
  <si>
    <t>Laufen</t>
  </si>
  <si>
    <t>061 761 13 84</t>
  </si>
  <si>
    <t>Locskai</t>
  </si>
  <si>
    <t>Daniel</t>
  </si>
  <si>
    <t>Locskai655@hotmail.com</t>
  </si>
  <si>
    <t>Bier</t>
  </si>
  <si>
    <t>Philipp</t>
  </si>
  <si>
    <t>Schürmattweg 28</t>
  </si>
  <si>
    <t>Grellingen</t>
  </si>
  <si>
    <t>079 857 26 52</t>
  </si>
  <si>
    <t>079 867 26 52</t>
  </si>
  <si>
    <t>philipp.bier@stud.edubs.ch</t>
  </si>
  <si>
    <t>AGS Basel</t>
  </si>
  <si>
    <t>AM 18A (18.13)</t>
  </si>
  <si>
    <t>DI</t>
  </si>
  <si>
    <t>Kestenholz Automobil AG</t>
  </si>
  <si>
    <t>St. Jakobs-Str. 399 Postfach 451</t>
  </si>
  <si>
    <t>BS</t>
  </si>
  <si>
    <t>Manser</t>
  </si>
  <si>
    <t>Sandro</t>
  </si>
  <si>
    <t>s.manser@kestenholzgruppe.com</t>
  </si>
  <si>
    <t>Bohrer</t>
  </si>
  <si>
    <t>Michael, Karl</t>
  </si>
  <si>
    <t>Wildensteinerstrasse 11</t>
  </si>
  <si>
    <t>076 430 82 07</t>
  </si>
  <si>
    <t>061 556 45 04</t>
  </si>
  <si>
    <t>E026484@edu.sbl.ch</t>
  </si>
  <si>
    <t>AM 18-22 ZL (18.12)</t>
  </si>
  <si>
    <t>MI Nachmittag</t>
  </si>
  <si>
    <t>BL-2020-02173</t>
  </si>
  <si>
    <t>Garage HP. Buser AG</t>
  </si>
  <si>
    <t>Rheinstrasse 34 C</t>
  </si>
  <si>
    <t>Augst BL</t>
  </si>
  <si>
    <t>061/816 96 00</t>
  </si>
  <si>
    <t>Buser</t>
  </si>
  <si>
    <t>Max</t>
  </si>
  <si>
    <t>m.buser@garage-buser.ch</t>
  </si>
  <si>
    <t>Brechbühl</t>
  </si>
  <si>
    <t>Noah</t>
  </si>
  <si>
    <t>Dorfmatt 6</t>
  </si>
  <si>
    <t>LAuwil</t>
  </si>
  <si>
    <t>079 685 40 59</t>
  </si>
  <si>
    <t>n.brechbuehl@gibliestal.educanet2.ch</t>
  </si>
  <si>
    <t>1. Lehrjahr als AF</t>
  </si>
  <si>
    <t>Garage Degen AG</t>
  </si>
  <si>
    <t>Hauptstrasse 151</t>
  </si>
  <si>
    <t>Bubendorf</t>
  </si>
  <si>
    <t>061/935 95 35</t>
  </si>
  <si>
    <t>Regenass</t>
  </si>
  <si>
    <t>Patrick</t>
  </si>
  <si>
    <t>technik@garagedegen.ch</t>
  </si>
  <si>
    <t>Bücheli</t>
  </si>
  <si>
    <t>Nico</t>
  </si>
  <si>
    <t>Vorstatt 8</t>
  </si>
  <si>
    <t>Lauwil</t>
  </si>
  <si>
    <t>061 941 16 90</t>
  </si>
  <si>
    <t>n.buecheli@gibliestal.educanet2.ch</t>
  </si>
  <si>
    <t>BL-2018-00902</t>
  </si>
  <si>
    <t>Garage Brühl GmbH</t>
  </si>
  <si>
    <t>Hauptstrasse 16</t>
  </si>
  <si>
    <t>Ziefen</t>
  </si>
  <si>
    <t>061 931 40 45</t>
  </si>
  <si>
    <t>Bader</t>
  </si>
  <si>
    <t>Michael</t>
  </si>
  <si>
    <t>garagebruehl@gmx.ch</t>
  </si>
  <si>
    <t>Degen</t>
  </si>
  <si>
    <t>Fabian</t>
  </si>
  <si>
    <t>Alte Hauensteinstrasse 10</t>
  </si>
  <si>
    <t>Waldenburg</t>
  </si>
  <si>
    <t>076 210 02 96</t>
  </si>
  <si>
    <t>E025704@edu.sbl.ch</t>
  </si>
  <si>
    <t>BL-2020-01866</t>
  </si>
  <si>
    <t>ZL nach Abschluss AF 2020</t>
  </si>
  <si>
    <t>Garage Jovi GmbH</t>
  </si>
  <si>
    <t>Hauptstrasse 77</t>
  </si>
  <si>
    <t>Niederdorf</t>
  </si>
  <si>
    <t>061 961 15 15</t>
  </si>
  <si>
    <t>Frau</t>
  </si>
  <si>
    <t>Todorovic</t>
  </si>
  <si>
    <t>Jovica</t>
  </si>
  <si>
    <t>info@garagejovi.ch</t>
  </si>
  <si>
    <t>Pascal</t>
  </si>
  <si>
    <t>Marchbachweg 5</t>
  </si>
  <si>
    <t>Oberwil</t>
  </si>
  <si>
    <t>079 374 00 58</t>
  </si>
  <si>
    <t>Pascal.degen@stud.edubs.ch</t>
  </si>
  <si>
    <t>BS-2018-00551</t>
  </si>
  <si>
    <t>Fior</t>
  </si>
  <si>
    <t>Poolstrasse 8</t>
  </si>
  <si>
    <t>Füllinsdorf</t>
  </si>
  <si>
    <t>076 434 69 11</t>
  </si>
  <si>
    <t>f.fior@gibliestal.educanet2.ch</t>
  </si>
  <si>
    <t>BL-2019-01621</t>
  </si>
  <si>
    <t>1. Lehrjahr als AF Wechsel ab August 2019 fabian.fior964@gmail.com</t>
  </si>
  <si>
    <t>Garage Ivo Salvadori</t>
  </si>
  <si>
    <t>Industriestrasse 15</t>
  </si>
  <si>
    <t>Lausen</t>
  </si>
  <si>
    <t>Salvadori</t>
  </si>
  <si>
    <t>Ivo</t>
  </si>
  <si>
    <t>ivosalvadori@bluewin.ch</t>
  </si>
  <si>
    <t>Freiburghaus</t>
  </si>
  <si>
    <t>Burgmattstrasse 15</t>
  </si>
  <si>
    <t>076 565 98 74</t>
  </si>
  <si>
    <t>n.freiburghaus@gibliestal.educanet2.ch</t>
  </si>
  <si>
    <t>BL-2018-00765</t>
  </si>
  <si>
    <t>Garage P. Schweizer AG</t>
  </si>
  <si>
    <t>Lausenerstrasse 27</t>
  </si>
  <si>
    <t>Liestal</t>
  </si>
  <si>
    <t>061 975 83 83</t>
  </si>
  <si>
    <t>Schweizer</t>
  </si>
  <si>
    <t>David</t>
  </si>
  <si>
    <t>david.schweizer@pschweizerag.ch</t>
  </si>
  <si>
    <t>Fröhlich</t>
  </si>
  <si>
    <t>Jayson</t>
  </si>
  <si>
    <t>Waldhofstrasse 18</t>
  </si>
  <si>
    <t>Rheinfelden</t>
  </si>
  <si>
    <t>078 330 62 42</t>
  </si>
  <si>
    <t>E030954@edu.sbl.ch</t>
  </si>
  <si>
    <t>BL-2020-01171</t>
  </si>
  <si>
    <t>AMAG Pratteln</t>
  </si>
  <si>
    <t>Muttenzerstrasse 143</t>
  </si>
  <si>
    <t>Pratteln</t>
  </si>
  <si>
    <t>061/826 95 25</t>
  </si>
  <si>
    <t>Perez</t>
  </si>
  <si>
    <t>Estefan</t>
  </si>
  <si>
    <t>estefan.perez@amag.ch</t>
  </si>
  <si>
    <t>Giglia</t>
  </si>
  <si>
    <t>Fabio</t>
  </si>
  <si>
    <t>Hausirainweg 6b</t>
  </si>
  <si>
    <t>Duggingen</t>
  </si>
  <si>
    <t>076 434 58 26</t>
  </si>
  <si>
    <t>E025721@edu.sbl.ch</t>
  </si>
  <si>
    <t>BL-2020-02112</t>
  </si>
  <si>
    <t>Garage B.Schmid AG</t>
  </si>
  <si>
    <t>Sternenhofstrasse 13</t>
  </si>
  <si>
    <t>Reinach BL</t>
  </si>
  <si>
    <t>061/717 95 00</t>
  </si>
  <si>
    <t>Bettina</t>
  </si>
  <si>
    <t>Schmid</t>
  </si>
  <si>
    <t>bettina.schmid@garageschmid.ch</t>
  </si>
  <si>
    <t>Graziano</t>
  </si>
  <si>
    <t>Alessandro</t>
  </si>
  <si>
    <t>Neumattstr. 25</t>
  </si>
  <si>
    <t>079 403 79 51</t>
  </si>
  <si>
    <t>Alessandro.Graziano@stud.edubs.ch</t>
  </si>
  <si>
    <t>BS-2018-01321</t>
  </si>
  <si>
    <t>Gueli</t>
  </si>
  <si>
    <t>Giuseppe</t>
  </si>
  <si>
    <t>Zihlackerstrasse 5</t>
  </si>
  <si>
    <t>078 910 58 34</t>
  </si>
  <si>
    <t>E025986@edu.sbl.ch</t>
  </si>
  <si>
    <t>BL-2020-01313</t>
  </si>
  <si>
    <t>Bildungszentrum Autogewerbe Kanton Bern</t>
  </si>
  <si>
    <t>Zusatzlehre ab 2020, LAP AF2020 erfolgreich absolvieren</t>
  </si>
  <si>
    <t>Autohaus Wederich, Donà AG</t>
  </si>
  <si>
    <t>St. Jakobs-Strasse 90 Postfach</t>
  </si>
  <si>
    <t>Muttenz</t>
  </si>
  <si>
    <t>061/467 50 50</t>
  </si>
  <si>
    <t>Simonet</t>
  </si>
  <si>
    <t>patrick.simonet@autohaus.ch</t>
  </si>
  <si>
    <t>Halbeisen</t>
  </si>
  <si>
    <t>Tim Markus</t>
  </si>
  <si>
    <t>Fichtweg 69</t>
  </si>
  <si>
    <t>Liesberg Dorf</t>
  </si>
  <si>
    <t>079 159 66 34</t>
  </si>
  <si>
    <t>t.halbeisen@gibliestal.educanet2.ch</t>
  </si>
  <si>
    <t>1. Lj. als AF absolviert</t>
  </si>
  <si>
    <t>Garage Faller AG</t>
  </si>
  <si>
    <t>Birseckstrasse 9 Postfach 343</t>
  </si>
  <si>
    <t>Arlesheim</t>
  </si>
  <si>
    <t>061 701 21 21</t>
  </si>
  <si>
    <t>Faller</t>
  </si>
  <si>
    <t>daniel.faller@garage-faller.ch</t>
  </si>
  <si>
    <t>Häner</t>
  </si>
  <si>
    <t>Stefan</t>
  </si>
  <si>
    <t>Mättlein 23</t>
  </si>
  <si>
    <t>Wahlen b. Laufen</t>
  </si>
  <si>
    <t>E014168@edu.sbl.ch</t>
  </si>
  <si>
    <t>Lehrvertrag Kanton SO Zusatzlehre PW ab 1.11.2019, 21.01.-31.10.2019 ZL als AM NFZ.</t>
  </si>
  <si>
    <t>Schumacher Auto AG</t>
  </si>
  <si>
    <t>Ziegeleistrasse 50</t>
  </si>
  <si>
    <t>061/763 03 93</t>
  </si>
  <si>
    <t>Schumacher</t>
  </si>
  <si>
    <t>Heinz</t>
  </si>
  <si>
    <t>heinz.schumacher@garageschumacher.ch</t>
  </si>
  <si>
    <t>Hollenstein</t>
  </si>
  <si>
    <t>Unterer Rebbergweg 54</t>
  </si>
  <si>
    <t>Reinach</t>
  </si>
  <si>
    <t>061 712 12 09</t>
  </si>
  <si>
    <t>079 923 66 80</t>
  </si>
  <si>
    <t>j.hollenstein@gibliestal.educanet2.ch</t>
  </si>
  <si>
    <t>BL-2018-01730</t>
  </si>
  <si>
    <t>Garage Hollenstein AG</t>
  </si>
  <si>
    <t>Therwilerstrasse 2</t>
  </si>
  <si>
    <t>Aesch BL</t>
  </si>
  <si>
    <t>061 717 90 10</t>
  </si>
  <si>
    <t>Metzger</t>
  </si>
  <si>
    <t>pascal.metzger@garage-hollenstein.ch</t>
  </si>
  <si>
    <t>Jenny</t>
  </si>
  <si>
    <t>Kesslerweg 6</t>
  </si>
  <si>
    <t>Tecknau</t>
  </si>
  <si>
    <t>077 520 65 92</t>
  </si>
  <si>
    <t>JCC</t>
  </si>
  <si>
    <t>Nutzfahrzeuge</t>
  </si>
  <si>
    <t>BL-2018-00703</t>
  </si>
  <si>
    <t>Nur für JCC in Sissach NFZ Kestenholz 3. LJ und höher, keine üK mehr in Sissach</t>
  </si>
  <si>
    <t>Nef Truckcenter AG</t>
  </si>
  <si>
    <t>Flachsackerstrasse 10</t>
  </si>
  <si>
    <t>Frenkendorf</t>
  </si>
  <si>
    <t>061 906 96 96</t>
  </si>
  <si>
    <t>Sütterlin</t>
  </si>
  <si>
    <t>fabian.suetterlin@neftruckcenter.ch</t>
  </si>
  <si>
    <t>Jordan</t>
  </si>
  <si>
    <t>Lars</t>
  </si>
  <si>
    <t>Grubenstrasse 27</t>
  </si>
  <si>
    <t>Kaiseraugst</t>
  </si>
  <si>
    <t>079 373 93 45</t>
  </si>
  <si>
    <t>E031056@edu.sbl.ch</t>
  </si>
  <si>
    <t>NFZ Kestenholz 3. LJ und höher, keine üK mehr in Sissach</t>
  </si>
  <si>
    <t>König</t>
  </si>
  <si>
    <t>Yannik</t>
  </si>
  <si>
    <t>Birnenweg 6</t>
  </si>
  <si>
    <t>Bättwil</t>
  </si>
  <si>
    <t>076 422 36 03</t>
  </si>
  <si>
    <t>y.koenig@gibliestal.educanet2.ch</t>
  </si>
  <si>
    <t>MO, MI</t>
  </si>
  <si>
    <t>A</t>
  </si>
  <si>
    <t>BL-2018-00672</t>
  </si>
  <si>
    <t>LV bei Nef Sportwagen AG per 06.03.2020 aufgelöst Schulbesuch bis 06.06.2020 LV neu bei Emil Frey Münchenstein ab 03.08.2020</t>
  </si>
  <si>
    <t>Emil Frey AG</t>
  </si>
  <si>
    <t>Autocenter Münchenstein</t>
  </si>
  <si>
    <t>Grabenackerstrasse 10</t>
  </si>
  <si>
    <t>Münchenstein 1</t>
  </si>
  <si>
    <t>061 416 45 45</t>
  </si>
  <si>
    <t>Tango</t>
  </si>
  <si>
    <t>Özgür</t>
  </si>
  <si>
    <t>oezguer.tango@emilfrey.ch</t>
  </si>
  <si>
    <t>Kqiku</t>
  </si>
  <si>
    <t>Enes</t>
  </si>
  <si>
    <t>Eggstr. 10</t>
  </si>
  <si>
    <t>078 657 32 12</t>
  </si>
  <si>
    <t>Enes.Kqiku@stud.edubs.ch</t>
  </si>
  <si>
    <t>BS-2018-00990</t>
  </si>
  <si>
    <t>Kräuliger</t>
  </si>
  <si>
    <t>Severine</t>
  </si>
  <si>
    <t>Am Stausee 25</t>
  </si>
  <si>
    <t>Birsfelden</t>
  </si>
  <si>
    <t>076 335 01 22</t>
  </si>
  <si>
    <t>Severine.Kraeuliger@stud.edubs.ch</t>
  </si>
  <si>
    <t>BS-2018-00736</t>
  </si>
  <si>
    <t>Künti</t>
  </si>
  <si>
    <t>Tim</t>
  </si>
  <si>
    <t>Schollenackerweg 5</t>
  </si>
  <si>
    <t>Pfeffingen</t>
  </si>
  <si>
    <t>076 541 25 25</t>
  </si>
  <si>
    <t>t.kuenti@gibliestal.educanet2.ch</t>
  </si>
  <si>
    <t>BL-2018-01049</t>
  </si>
  <si>
    <t>hoffmann automobile ag</t>
  </si>
  <si>
    <t>Butthollenring 1-3</t>
  </si>
  <si>
    <t>Aesch</t>
  </si>
  <si>
    <t>061/706 84 84</t>
  </si>
  <si>
    <t>Hoffmann</t>
  </si>
  <si>
    <t>m.hoffmann@hoffmann-automobile.ch</t>
  </si>
  <si>
    <t>Lopes</t>
  </si>
  <si>
    <t>Alessio</t>
  </si>
  <si>
    <t>Inselstrasse 38</t>
  </si>
  <si>
    <t>061 321 14 17</t>
  </si>
  <si>
    <t>076 575 04 19</t>
  </si>
  <si>
    <t>Alessio.Cabral@stud.edubs.ch</t>
  </si>
  <si>
    <t>Wiesenplatz Garage AG</t>
  </si>
  <si>
    <t>Gärtnerstrasse 45</t>
  </si>
  <si>
    <t>061/631 37 24</t>
  </si>
  <si>
    <t>Sury</t>
  </si>
  <si>
    <t>info@wiesenplatzgarage.ch</t>
  </si>
  <si>
    <t>Mohler</t>
  </si>
  <si>
    <t>Hauptstrasse 50</t>
  </si>
  <si>
    <t>Binningen</t>
  </si>
  <si>
    <t>076 537 03 86</t>
  </si>
  <si>
    <t>j.mohler@gibliestal.educanet2.ch</t>
  </si>
  <si>
    <t>BL-2018-01864</t>
  </si>
  <si>
    <t>Müller</t>
  </si>
  <si>
    <t>Vegard</t>
  </si>
  <si>
    <t>Brügglimattweg 2</t>
  </si>
  <si>
    <t>Breitenbach</t>
  </si>
  <si>
    <t>079 817 30 42</t>
  </si>
  <si>
    <t>E031044@edu.sbl.ch</t>
  </si>
  <si>
    <t>AM 2018</t>
  </si>
  <si>
    <t>079 280 49 00</t>
  </si>
  <si>
    <t>ohne Berufsfachschule</t>
  </si>
  <si>
    <t>Musterlernender AM2018 Sina_Lap11</t>
  </si>
  <si>
    <t>Naipi</t>
  </si>
  <si>
    <t>Muhammed</t>
  </si>
  <si>
    <t>Drahtzugstrasse 51</t>
  </si>
  <si>
    <t>076 675 60 61</t>
  </si>
  <si>
    <t>m.naipi@gibliestal.educanet2.ch</t>
  </si>
  <si>
    <t>BL-2018-01048</t>
  </si>
  <si>
    <t>Perrotta</t>
  </si>
  <si>
    <t>Fabio Gerardo</t>
  </si>
  <si>
    <t>Schafmattweg 108</t>
  </si>
  <si>
    <t>076 250 13 86</t>
  </si>
  <si>
    <t>fabio.perrotta@stud.edubs.ch</t>
  </si>
  <si>
    <t>AMAG Auto und Motoren AG Muttenz</t>
  </si>
  <si>
    <t>Birsfelderstrasse 50</t>
  </si>
  <si>
    <t>061 465 41 41</t>
  </si>
  <si>
    <t>Probst</t>
  </si>
  <si>
    <t>Roger</t>
  </si>
  <si>
    <t>roger.probst@amag.ch</t>
  </si>
  <si>
    <t>Roth</t>
  </si>
  <si>
    <t>Belchenstrasse 59</t>
  </si>
  <si>
    <t>D-79650</t>
  </si>
  <si>
    <t>Schopfheim</t>
  </si>
  <si>
    <t>0049 152 232 880</t>
  </si>
  <si>
    <t>c.roth@gibliestal.educanet2.ch</t>
  </si>
  <si>
    <t>BL-2018-01702</t>
  </si>
  <si>
    <t>Rudolf</t>
  </si>
  <si>
    <t>Tobias</t>
  </si>
  <si>
    <t>Gartenweg 6</t>
  </si>
  <si>
    <t>Dornach</t>
  </si>
  <si>
    <t>078 866 47 32</t>
  </si>
  <si>
    <t>Tobias.Rudolf@stud.edubs.ch</t>
  </si>
  <si>
    <t>BS-2018-00575</t>
  </si>
  <si>
    <t>AMAG Basel</t>
  </si>
  <si>
    <t>AMAG Dreispitz</t>
  </si>
  <si>
    <t>Reinacherstrasse 149</t>
  </si>
  <si>
    <t>Heid</t>
  </si>
  <si>
    <t>michael.heid@amag.ch</t>
  </si>
  <si>
    <t>Schulz</t>
  </si>
  <si>
    <t>Manuel</t>
  </si>
  <si>
    <t>Blumenfeld 7</t>
  </si>
  <si>
    <t>079 106 36 06</t>
  </si>
  <si>
    <t>Manuel.Schulz@stud.edubs.ch</t>
  </si>
  <si>
    <t>BS-2018-00490</t>
  </si>
  <si>
    <t>Syed</t>
  </si>
  <si>
    <t>Glaserbergstrasse 15</t>
  </si>
  <si>
    <t>078 697 20 77</t>
  </si>
  <si>
    <t>n.syed@gibliestal.educanet2.ch</t>
  </si>
  <si>
    <t>BS-2019-00927</t>
  </si>
  <si>
    <t>210820: neu bei AMAG Auflösung LV per 30.06.2021_19.21 Zusatzlehre ab Sommer 2019</t>
  </si>
  <si>
    <t>AMAG Auto und Motoren AG</t>
  </si>
  <si>
    <t>Kleinbasel</t>
  </si>
  <si>
    <t>Schönaustrasse 25</t>
  </si>
  <si>
    <t>061 690 93 40</t>
  </si>
  <si>
    <t>Stephan</t>
  </si>
  <si>
    <t>stephan.suetterlin@amag.ch</t>
  </si>
  <si>
    <t>Wiederkehr</t>
  </si>
  <si>
    <t>Micha</t>
  </si>
  <si>
    <t>Brühlgasse 7</t>
  </si>
  <si>
    <t>Gelterkinden</t>
  </si>
  <si>
    <t>078 405 30 04</t>
  </si>
  <si>
    <t>m.wiederkehr@gibliestal.educanet2.ch</t>
  </si>
  <si>
    <t>BL-2018-01732</t>
  </si>
  <si>
    <t>Garage Heinz Schaub AG</t>
  </si>
  <si>
    <t>Langmattweg 2</t>
  </si>
  <si>
    <t>Ormalingen</t>
  </si>
  <si>
    <t>061 985 90 80</t>
  </si>
  <si>
    <t>Heinzelmann</t>
  </si>
  <si>
    <t>Andreas</t>
  </si>
  <si>
    <t>technik@garageschaub.ch</t>
  </si>
  <si>
    <t>Zeller</t>
  </si>
  <si>
    <t>Cedric</t>
  </si>
  <si>
    <t>Aemlisweg 1</t>
  </si>
  <si>
    <t>Reigoldswil</t>
  </si>
  <si>
    <t>079 120 50 28</t>
  </si>
  <si>
    <t>E025882@edu.sbl.ch</t>
  </si>
  <si>
    <t>Blitz-Garage AG</t>
  </si>
  <si>
    <t>Hauptstrasse 59 Postfach 10</t>
  </si>
  <si>
    <t>061/921 11 10</t>
  </si>
  <si>
    <t>Fricker</t>
  </si>
  <si>
    <t>pfricker1@gmx.ch</t>
  </si>
  <si>
    <t>LE Anrede2</t>
  </si>
  <si>
    <t>Gruppe</t>
  </si>
  <si>
    <t>Prüfungszeiten</t>
  </si>
  <si>
    <t>LE Ehrung</t>
  </si>
  <si>
    <t>Gruppe 1</t>
  </si>
  <si>
    <t>Gruppe 2</t>
  </si>
  <si>
    <t>Gruppe 3</t>
  </si>
  <si>
    <t>Samstag 30.10.21, 13.00h - 17.00h
 	Sonntag 31.10.21, 10.00h - 15.00h</t>
  </si>
  <si>
    <t>Freitag 29.10.21, 9.30h - 16.30
 	Samstag 30.10.21, 10.00h - 12.00h</t>
  </si>
  <si>
    <t>Mittwoch 27.10.21, 13.30h - 16.30h
 	Donnerstag 28.10.21, 10.00h - 16.00h</t>
  </si>
  <si>
    <t>BB Ehrung</t>
  </si>
  <si>
    <t>E027406</t>
  </si>
  <si>
    <t>LE E-Mail2</t>
  </si>
  <si>
    <t>E028565@edu.sbl.ch</t>
  </si>
  <si>
    <t>e027799@edu.sbl.ch</t>
  </si>
  <si>
    <t>E027185@edu.sbl.ch</t>
  </si>
  <si>
    <t>E027217@edu.sbl.ch</t>
  </si>
  <si>
    <t>e027218@edu.sbl.ch</t>
  </si>
  <si>
    <t>e027391@edu.sbl.ch</t>
  </si>
  <si>
    <t>e027674@edu.sbl.ch</t>
  </si>
  <si>
    <t>e027232@edu.sbl.ch</t>
  </si>
  <si>
    <t>e027166@edu.sbl.ch</t>
  </si>
  <si>
    <t>e027844@edu.sbl.ch</t>
  </si>
  <si>
    <t>e027183@edu.sbl.ch</t>
  </si>
  <si>
    <t>e027410@edu.sbl.ch</t>
  </si>
  <si>
    <t>e027681@edu.sbl.ch</t>
  </si>
  <si>
    <t>E027406@edu.sbl.ch</t>
  </si>
  <si>
    <t>e014434@sbl.ch</t>
  </si>
  <si>
    <t>LE E-Mail3</t>
  </si>
  <si>
    <t>geehrter</t>
  </si>
  <si>
    <t>geehrte</t>
  </si>
  <si>
    <t>Gesamtergebnis</t>
  </si>
  <si>
    <t>(Leer)</t>
  </si>
  <si>
    <t>MUSTER</t>
  </si>
  <si>
    <t>MUSTER AG</t>
  </si>
  <si>
    <t>Urs</t>
  </si>
  <si>
    <t>Lüthy</t>
  </si>
  <si>
    <t>ursluethy@bluewin.ch</t>
  </si>
  <si>
    <t xml:space="preserve"> Christian</t>
  </si>
  <si>
    <t>Mittwoch 27.10.21, 13.30h - 16.30h / Donnerstag 28.10.21, 10.00h - 16.00h</t>
  </si>
  <si>
    <t>Freitag 29.10.21, 9.30h - 16.30 / Samstag 30.10.21, 10.00h - 12.00h</t>
  </si>
  <si>
    <t>Samstag 30.10.21, 13.00h - 17.00h / Sonntag 31.10.21, 10.00h - 15.00h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</si>
</sst>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16" fillId="33" borderId="0" xfId="0" applyFont="1" applyFill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21" fillId="0" borderId="0" xfId="42" applyAlignment="1">
      <alignment vertical="center" wrapText="1"/>
    </xf>
    <xf numFmtId="0" fontId="0" fillId="0" borderId="0" xfId="0" applyFill="1" applyAlignment="1">
      <alignment vertical="center" wrapText="1"/>
    </xf>
    <xf numFmtId="0" fontId="21" fillId="0" borderId="0" xfId="42" applyFill="1" applyAlignment="1">
      <alignment vertical="center" wrapText="1"/>
    </xf>
    <xf numFmtId="0" fontId="0" fillId="34" borderId="0" xfId="0" applyFill="1"/>
    <xf numFmtId="14" fontId="0" fillId="0" borderId="0" xfId="0" applyNumberForma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35" borderId="0" xfId="0" applyFill="1" applyAlignment="1">
      <alignment vertical="center" wrapText="1"/>
    </xf>
    <xf numFmtId="0" fontId="0" fillId="0" borderId="0" xfId="0" pivotButton="1"/>
    <xf numFmtId="0" fontId="0" fillId="35" borderId="0" xfId="0" applyFill="1" applyAlignment="1">
      <alignment wrapText="1"/>
    </xf>
    <xf numFmtId="0" fontId="0" fillId="0" borderId="0" xfId="0" applyNumberFormat="1" applyAlignment="1">
      <alignment vertical="center" wrapText="1"/>
    </xf>
    <xf numFmtId="0" fontId="21" fillId="0" borderId="0" xfId="42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03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dd/mm/yyyy"/>
      <alignment horizontal="general" vertical="bottom" textRotation="0" wrapText="1" indent="0" justifyLastLine="0" shrinkToFit="0" readingOrder="0"/>
    </dxf>
    <dxf>
      <numFmt numFmtId="19" formatCode="dd/mm/yyyy"/>
      <alignment horizontal="general" vertical="bottom" textRotation="0" wrapText="1" indent="0" justifyLastLine="0" shrinkToFit="0" readingOrder="0"/>
    </dxf>
    <dxf>
      <numFmt numFmtId="19" formatCode="dd/mm/yyyy"/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80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dd/mm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dd/mm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dd/mm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8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an Schwald" refreshedDate="44482.306089120371" createdVersion="7" refreshedVersion="7" minRefreshableVersion="3" recordCount="33" xr:uid="{E986D6E4-DF33-4C0F-B548-D9A6E79A73A5}">
  <cacheSource type="worksheet">
    <worksheetSource name="Tabelle1"/>
  </cacheSource>
  <cacheFields count="48">
    <cacheField name="Gruppe" numFmtId="0">
      <sharedItems containsBlank="1" count="4">
        <s v="Gruppe 1"/>
        <m/>
        <s v="Gruppe 2"/>
        <s v="Gruppe 3"/>
      </sharedItems>
    </cacheField>
    <cacheField name="Prüfungszeiten" numFmtId="0">
      <sharedItems/>
    </cacheField>
    <cacheField name="LE Ehrung" numFmtId="0">
      <sharedItems count="2">
        <s v="geehrter"/>
        <s v="geehrte"/>
      </sharedItems>
    </cacheField>
    <cacheField name="LE Anrede2" numFmtId="0">
      <sharedItems count="2">
        <s v="Herr"/>
        <s v="Frau"/>
      </sharedItems>
    </cacheField>
    <cacheField name="LE Nachname" numFmtId="0">
      <sharedItems count="32">
        <s v="Bier"/>
        <s v="Fröhlich"/>
        <s v="Graziano"/>
        <s v="Kqiku"/>
        <s v="Bücheli"/>
        <s v="Kräuliger"/>
        <s v="Degen"/>
        <s v="Fior"/>
        <s v="Perrotta"/>
        <s v="Rudolf"/>
        <s v="Giglia"/>
        <s v="Gueli"/>
        <s v="Bieli"/>
        <s v="Häner"/>
        <s v="Bohrer"/>
        <s v="Jenny"/>
        <s v="Jordan"/>
        <s v="Brechbühl"/>
        <s v="Freiburghaus"/>
        <s v="Halbeisen"/>
        <s v="Hollenstein"/>
        <s v="Lopes"/>
        <s v="König"/>
        <s v="Müller"/>
        <s v="Künti"/>
        <s v="Mohler"/>
        <s v="Naipi"/>
        <s v="Roth"/>
        <s v="Schulz"/>
        <s v="Syed"/>
        <s v="Wiederkehr"/>
        <s v="Zeller"/>
      </sharedItems>
    </cacheField>
    <cacheField name="LE Vorname" numFmtId="0">
      <sharedItems count="28">
        <s v="Philipp"/>
        <s v="Jayson"/>
        <s v="Alessandro"/>
        <s v="Enes"/>
        <s v="Nico"/>
        <s v="Severine"/>
        <s v="Fabian"/>
        <s v="Fabio Gerardo"/>
        <s v="Tobias"/>
        <s v="Fabio"/>
        <s v="Pascal"/>
        <s v="Giuseppe"/>
        <s v="Joel"/>
        <s v="Stefan"/>
        <s v="Michael, Karl"/>
        <s v="Patrick"/>
        <s v="Lars"/>
        <s v="Noah"/>
        <s v="Tim Markus"/>
        <s v="Alessio"/>
        <s v="Yannik"/>
        <s v="Vegard"/>
        <s v="Tim"/>
        <s v="Muhammed"/>
        <s v="Christian"/>
        <s v="Manuel"/>
        <s v="Micha"/>
        <s v="Cedric"/>
      </sharedItems>
    </cacheField>
    <cacheField name="LE Adresse" numFmtId="0">
      <sharedItems count="33">
        <s v="Schürmattweg 28"/>
        <s v="Waldhofstrasse 18"/>
        <s v="Neumattstr. 25"/>
        <s v="Eggstr. 10"/>
        <s v="Vorstatt 8"/>
        <s v="Am Stausee 25"/>
        <s v="Alte Hauensteinstrasse 10"/>
        <s v="Poolstrasse 8"/>
        <s v="Schafmattweg 108"/>
        <s v="Gartenweg 6"/>
        <s v="Hausirainweg 6b"/>
        <s v="Marchbachweg 5"/>
        <s v="Zihlackerstrasse 5"/>
        <s v="Ebnetweg 9"/>
        <s v="Mättlein 23"/>
        <s v="Wildensteinerstrasse 11"/>
        <s v="Kesslerweg 6"/>
        <s v="Grubenstrasse 27"/>
        <s v="Dorfmatt 6"/>
        <s v="Burgmattstrasse 15"/>
        <s v="Fichtweg 69"/>
        <s v="Unterer Rebbergweg 54"/>
        <s v="Inselstrasse 38"/>
        <s v="Birnenweg 6"/>
        <s v="Brügglimattweg 2"/>
        <s v="Schollenackerweg 5"/>
        <s v="Hauptstrasse 50"/>
        <s v="Drahtzugstrasse 51"/>
        <s v="Belchenstrasse 59"/>
        <s v="Blumenfeld 7"/>
        <s v="Glaserbergstrasse 15"/>
        <s v="Brühlgasse 7"/>
        <s v="Aemlisweg 1"/>
      </sharedItems>
    </cacheField>
    <cacheField name="LE PLZ" numFmtId="0">
      <sharedItems containsMixedTypes="1" containsNumber="1" containsInteger="1" minValue="4052" maxValue="4492" count="27">
        <n v="4203"/>
        <n v="4310"/>
        <n v="4450"/>
        <n v="4402"/>
        <n v="4426"/>
        <n v="4127"/>
        <n v="4437"/>
        <n v="4414"/>
        <n v="4102"/>
        <n v="4143"/>
        <n v="4202"/>
        <n v="4104"/>
        <n v="4153"/>
        <n v="4225"/>
        <n v="4246"/>
        <n v="4052"/>
        <n v="4492"/>
        <n v="4303"/>
        <n v="4254"/>
        <n v="4057"/>
        <n v="4112"/>
        <n v="4226"/>
        <n v="4148"/>
        <s v="D-79650"/>
        <n v="4056"/>
        <n v="4460"/>
        <n v="4418"/>
      </sharedItems>
    </cacheField>
    <cacheField name="LE Ort" numFmtId="0">
      <sharedItems count="26">
        <s v="Grellingen"/>
        <s v="Rheinfelden"/>
        <s v="Sissach"/>
        <s v="Frenkendorf"/>
        <s v="Lauwil"/>
        <s v="Birsfelden"/>
        <s v="Waldenburg"/>
        <s v="Füllinsdorf"/>
        <s v="Binningen"/>
        <s v="Dornach"/>
        <s v="Duggingen"/>
        <s v="Oberwil"/>
        <s v="Reinach BL"/>
        <s v="Brislach"/>
        <s v="Wahlen b. Laufen"/>
        <s v="Basel"/>
        <s v="Tecknau"/>
        <s v="Kaiseraugst"/>
        <s v="Liesberg Dorf"/>
        <s v="Reinach"/>
        <s v="Bättwil"/>
        <s v="Breitenbach"/>
        <s v="Pfeffingen"/>
        <s v="Schopfheim"/>
        <s v="Gelterkinden"/>
        <s v="Reigoldswil"/>
      </sharedItems>
    </cacheField>
    <cacheField name="LE Telefon" numFmtId="0">
      <sharedItems containsBlank="1"/>
    </cacheField>
    <cacheField name="LE Telefon direkt" numFmtId="0">
      <sharedItems containsBlank="1" containsMixedTypes="1" containsNumber="1" containsInteger="1" minValue="617613302" maxValue="798173042"/>
    </cacheField>
    <cacheField name="LE Mobile" numFmtId="0">
      <sharedItems containsBlank="1"/>
    </cacheField>
    <cacheField name="LE E-Mail" numFmtId="0">
      <sharedItems count="33">
        <s v="philipp.bier@stud.edubs.ch"/>
        <s v="E030954@edu.sbl.ch"/>
        <s v="Alessandro.Graziano@stud.edubs.ch"/>
        <s v="Enes.Kqiku@stud.edubs.ch"/>
        <s v="E027185@edu.sbl.ch"/>
        <s v="Severine.Kraeuliger@stud.edubs.ch"/>
        <s v="E025704@edu.sbl.ch"/>
        <s v="E027217@edu.sbl.ch"/>
        <s v="fabio.perrotta@stud.edubs.ch"/>
        <s v="Tobias.Rudolf@stud.edubs.ch"/>
        <s v="E025721@edu.sbl.ch"/>
        <s v="Pascal.degen@stud.edubs.ch"/>
        <s v="E025986@edu.sbl.ch"/>
        <s v="E028565@edu.sbl.ch"/>
        <s v="E014168@edu.sbl.ch"/>
        <s v="E026484@edu.sbl.ch"/>
        <s v="E027406@edu.sbl.ch"/>
        <s v="E031056@edu.sbl.ch"/>
        <s v="e027799@edu.sbl.ch"/>
        <s v="e027218@edu.sbl.ch"/>
        <s v="e027391@edu.sbl.ch"/>
        <s v="e027674@edu.sbl.ch"/>
        <s v="Alessio.Cabral@stud.edubs.ch"/>
        <s v="e027232@edu.sbl.ch"/>
        <s v="E031044@edu.sbl.ch"/>
        <s v="e027166@edu.sbl.ch"/>
        <s v="e027844@edu.sbl.ch"/>
        <s v="e027183@edu.sbl.ch"/>
        <s v="e027410@edu.sbl.ch"/>
        <s v="Manuel.Schulz@stud.edubs.ch"/>
        <s v="e014434@sbl.ch"/>
        <s v="e027681@edu.sbl.ch"/>
        <s v="E025882@edu.sbl.ch"/>
      </sharedItems>
    </cacheField>
    <cacheField name="LE E-Mail2" numFmtId="0">
      <sharedItems containsBlank="1" count="16">
        <m/>
        <s v="n.buecheli@gibliestal.educanet2.ch"/>
        <s v="f.fior@gibliestal.educanet2.ch"/>
        <s v="j.bieli@gibliestal.educanet2.ch"/>
        <s v="E027406@edu.sbl.ch"/>
        <s v="n.brechbuehl@gibliestal.educanet2.ch"/>
        <s v="n.freiburghaus@gibliestal.educanet2.ch"/>
        <s v="t.halbeisen@gibliestal.educanet2.ch"/>
        <s v="j.hollenstein@gibliestal.educanet2.ch"/>
        <s v="y.koenig@gibliestal.educanet2.ch"/>
        <s v="t.kuenti@gibliestal.educanet2.ch"/>
        <s v="j.mohler@gibliestal.educanet2.ch"/>
        <s v="m.naipi@gibliestal.educanet2.ch"/>
        <s v="c.roth@gibliestal.educanet2.ch"/>
        <s v="n.syed@gibliestal.educanet2.ch"/>
        <s v="m.wiederkehr@gibliestal.educanet2.ch"/>
      </sharedItems>
    </cacheField>
    <cacheField name="LE E-Mail3" numFmtId="0">
      <sharedItems containsNonDate="0" containsString="0" containsBlank="1"/>
    </cacheField>
    <cacheField name="LE Geburtsdatum" numFmtId="0">
      <sharedItems containsNonDate="0" containsDate="1" containsString="0" containsBlank="1" minDate="1994-07-11T00:00:00" maxDate="2003-02-15T00:00:00"/>
    </cacheField>
    <cacheField name="LE Lehrbeginn" numFmtId="14">
      <sharedItems containsSemiMixedTypes="0" containsNonDate="0" containsDate="1" containsString="0" minDate="2018-08-01T00:00:00" maxDate="2020-08-02T00:00:00"/>
    </cacheField>
    <cacheField name="LE Lehrende" numFmtId="14">
      <sharedItems containsSemiMixedTypes="0" containsNonDate="0" containsDate="1" containsString="0" minDate="2022-07-31T00:00:00" maxDate="2022-08-01T00:00:00"/>
    </cacheField>
    <cacheField name="LE Bildungsplan" numFmtId="0">
      <sharedItems containsSemiMixedTypes="0" containsString="0" containsNumber="1" containsInteger="1" minValue="2022" maxValue="2022"/>
    </cacheField>
    <cacheField name="LE Verkürzte Lehre" numFmtId="0">
      <sharedItems containsBlank="1"/>
    </cacheField>
    <cacheField name="LE Verlängerte Lehre" numFmtId="0">
      <sharedItems containsNonDate="0" containsString="0" containsBlank="1"/>
    </cacheField>
    <cacheField name="LE Berufsfachschule" numFmtId="0">
      <sharedItems/>
    </cacheField>
    <cacheField name="LE Klasse" numFmtId="0">
      <sharedItems containsBlank="1"/>
    </cacheField>
    <cacheField name="LE Schultage" numFmtId="0">
      <sharedItems containsBlank="1"/>
    </cacheField>
    <cacheField name="LE Beruf" numFmtId="0">
      <sharedItems/>
    </cacheField>
    <cacheField name="LE Fachrichtung" numFmtId="0">
      <sharedItems containsBlank="1"/>
    </cacheField>
    <cacheField name="LE BM" numFmtId="0">
      <sharedItems containsBlank="1"/>
    </cacheField>
    <cacheField name="LE BM-Typ" numFmtId="0">
      <sharedItems containsBlank="1"/>
    </cacheField>
    <cacheField name="LE LV-Nummer" numFmtId="0">
      <sharedItems containsBlank="1"/>
    </cacheField>
    <cacheField name="LE ÜK-Anbieter" numFmtId="0">
      <sharedItems/>
    </cacheField>
    <cacheField name="LE Bemerkungen" numFmtId="0">
      <sharedItems containsBlank="1"/>
    </cacheField>
    <cacheField name="LE Passwort" numFmtId="0">
      <sharedItems/>
    </cacheField>
    <cacheField name="Firma" numFmtId="0">
      <sharedItems count="23">
        <s v="Kestenholz Automobil AG"/>
        <s v="AMAG Pratteln"/>
        <s v="Garage Brühl GmbH"/>
        <s v="Garage Jovi GmbH"/>
        <s v="Garage Ivo Salvadori"/>
        <s v="AMAG Auto und Motoren AG Muttenz"/>
        <s v="AMAG Basel"/>
        <s v="Garage B.Schmid AG"/>
        <s v="Autohaus Wederich, Donà AG"/>
        <s v="Pneuhaus Laufen GmbH"/>
        <s v="Schumacher Auto AG"/>
        <s v="Garage HP. Buser AG"/>
        <s v="Nef Truckcenter AG"/>
        <s v="Garage Degen AG"/>
        <s v="Garage P. Schweizer AG"/>
        <s v="Garage Faller AG"/>
        <s v="Garage Hollenstein AG"/>
        <s v="Wiesenplatz Garage AG"/>
        <s v="Emil Frey AG"/>
        <s v="hoffmann automobile ag"/>
        <s v="AMAG Auto und Motoren AG"/>
        <s v="Garage Heinz Schaub AG"/>
        <s v="Blitz-Garage AG"/>
      </sharedItems>
    </cacheField>
    <cacheField name="Firma Zusatz 1" numFmtId="0">
      <sharedItems containsBlank="1" count="4">
        <m/>
        <s v="AMAG Dreispitz"/>
        <s v="Autocenter Münchenstein"/>
        <s v="Kleinbasel"/>
      </sharedItems>
    </cacheField>
    <cacheField name="Firma Zusatz 2" numFmtId="0">
      <sharedItems containsNonDate="0" containsString="0" containsBlank="1"/>
    </cacheField>
    <cacheField name="Adresse" numFmtId="0">
      <sharedItems count="23">
        <s v="St. Jakobs-Str. 399 Postfach 451"/>
        <s v="Muttenzerstrasse 143"/>
        <s v="Hauptstrasse 16"/>
        <s v="Hauptstrasse 77"/>
        <s v="Industriestrasse 15"/>
        <s v="Birsfelderstrasse 50"/>
        <s v="Reinacherstrasse 149"/>
        <s v="Sternenhofstrasse 13"/>
        <s v="St. Jakobs-Strasse 90 Postfach"/>
        <s v="Baselstrasse 48"/>
        <s v="Ziegeleistrasse 50"/>
        <s v="Rheinstrasse 34 C"/>
        <s v="Flachsackerstrasse 10"/>
        <s v="Hauptstrasse 151"/>
        <s v="Lausenerstrasse 27"/>
        <s v="Birseckstrasse 9 Postfach 343"/>
        <s v="Therwilerstrasse 2"/>
        <s v="Gärtnerstrasse 45"/>
        <s v="Grabenackerstrasse 10"/>
        <s v="Butthollenring 1-3"/>
        <s v="Schönaustrasse 25"/>
        <s v="Langmattweg 2"/>
        <s v="Hauptstrasse 59 Postfach 10"/>
      </sharedItems>
    </cacheField>
    <cacheField name="PLZ" numFmtId="0">
      <sharedItems containsSemiMixedTypes="0" containsString="0" containsNumber="1" containsInteger="1" minValue="4020" maxValue="4466" count="19">
        <n v="4020"/>
        <n v="4133"/>
        <n v="4417"/>
        <n v="4435"/>
        <n v="4415"/>
        <n v="4132"/>
        <n v="4053"/>
        <n v="4153"/>
        <n v="4242"/>
        <n v="4302"/>
        <n v="4402"/>
        <n v="4416"/>
        <n v="4410"/>
        <n v="4144"/>
        <n v="4147"/>
        <n v="4057"/>
        <n v="4142"/>
        <n v="4058"/>
        <n v="4466"/>
      </sharedItems>
    </cacheField>
    <cacheField name="Ort" numFmtId="0">
      <sharedItems count="17">
        <s v="Basel"/>
        <s v="Pratteln"/>
        <s v="Ziefen"/>
        <s v="Niederdorf"/>
        <s v="Lausen"/>
        <s v="Muttenz"/>
        <s v="Reinach BL"/>
        <s v="Laufen"/>
        <s v="Augst BL"/>
        <s v="Frenkendorf"/>
        <s v="Bubendorf"/>
        <s v="Liestal"/>
        <s v="Arlesheim"/>
        <s v="Aesch BL"/>
        <s v="Münchenstein 1"/>
        <s v="Aesch"/>
        <s v="Ormalingen"/>
      </sharedItems>
    </cacheField>
    <cacheField name="Telefon" numFmtId="0">
      <sharedItems containsBlank="1"/>
    </cacheField>
    <cacheField name="Kanton" numFmtId="0">
      <sharedItems/>
    </cacheField>
    <cacheField name="Sektion" numFmtId="0">
      <sharedItems/>
    </cacheField>
    <cacheField name="Mitgliedernr" numFmtId="0">
      <sharedItems containsSemiMixedTypes="0" containsString="0" containsNumber="1" containsInteger="1" minValue="401" maxValue="251879"/>
    </cacheField>
    <cacheField name="Nichtmitglied" numFmtId="0">
      <sharedItems containsNonDate="0" containsString="0" containsBlank="1"/>
    </cacheField>
    <cacheField name="BB Ehrung" numFmtId="0">
      <sharedItems count="2">
        <s v="geehrter"/>
        <s v="geehrte"/>
      </sharedItems>
    </cacheField>
    <cacheField name="BB Anrede" numFmtId="0">
      <sharedItems count="2">
        <s v="Herr"/>
        <s v="Frau"/>
      </sharedItems>
    </cacheField>
    <cacheField name="BB Nachname" numFmtId="0">
      <sharedItems count="21">
        <s v="Manser"/>
        <s v="Perez"/>
        <s v="Bader"/>
        <s v="Todorovic"/>
        <s v="Salvadori"/>
        <s v="Probst"/>
        <s v="Michael"/>
        <s v="Schmid"/>
        <s v="Simonet"/>
        <s v="Locskai"/>
        <s v="Schumacher"/>
        <s v="Buser"/>
        <s v="Sütterlin"/>
        <s v="Regenass"/>
        <s v="Schweizer"/>
        <s v="Faller"/>
        <s v="Metzger"/>
        <s v="Sury"/>
        <s v="Tango"/>
        <s v="Heinzelmann"/>
        <s v="Fricker"/>
      </sharedItems>
    </cacheField>
    <cacheField name="BB Vorname" numFmtId="0">
      <sharedItems count="20">
        <s v="Sandro"/>
        <s v="Estefan"/>
        <s v="Michael"/>
        <s v="Jovica"/>
        <s v="Ivo"/>
        <s v="Roger"/>
        <s v="Heid"/>
        <s v="Bettina"/>
        <s v="Patrick"/>
        <s v="Daniel"/>
        <s v="Heinz"/>
        <s v="Max"/>
        <s v="Fabian"/>
        <s v="David"/>
        <s v="Pascal"/>
        <s v="Christian"/>
        <s v="Özgür"/>
        <s v="Hoffmann"/>
        <s v="Stephan"/>
        <s v="Andreas"/>
      </sharedItems>
    </cacheField>
    <cacheField name="BB E-Mail" numFmtId="0">
      <sharedItems count="23">
        <s v="s.manser@kestenholzgruppe.com"/>
        <s v="estefan.perez@amag.ch"/>
        <s v="garagebruehl@gmx.ch"/>
        <s v="info@garagejovi.ch"/>
        <s v="ivosalvadori@bluewin.ch"/>
        <s v="roger.probst@amag.ch"/>
        <s v="michael.heid@amag.ch"/>
        <s v="bettina.schmid@garageschmid.ch"/>
        <s v="patrick.simonet@autohaus.ch"/>
        <s v="Locskai655@hotmail.com"/>
        <s v="heinz.schumacher@garageschumacher.ch"/>
        <s v="m.buser@garage-buser.ch"/>
        <s v="fabian.suetterlin@neftruckcenter.ch"/>
        <s v="technik@garagedegen.ch"/>
        <s v="david.schweizer@pschweizerag.ch"/>
        <s v="daniel.faller@garage-faller.ch"/>
        <s v="pascal.metzger@garage-hollenstein.ch"/>
        <s v="info@wiesenplatzgarage.ch"/>
        <s v="oezguer.tango@emilfrey.ch"/>
        <s v="m.hoffmann@hoffmann-automobile.ch"/>
        <s v="stephan.suetterlin@amag.ch"/>
        <s v="technik@garageschaub.ch"/>
        <s v="pfricker1@gmx.c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s v="Mittwoch 27.10.21, 13.30h - 16.30h_x000a_ _x0009_Donnerstag 28.10.21, 10.00h - 16.00h"/>
    <x v="0"/>
    <x v="0"/>
    <x v="0"/>
    <x v="0"/>
    <x v="0"/>
    <x v="0"/>
    <x v="0"/>
    <s v="079 857 26 52"/>
    <m/>
    <s v="079 867 26 52"/>
    <x v="0"/>
    <x v="0"/>
    <m/>
    <d v="2001-08-16T00:00:00"/>
    <d v="2018-08-01T00:00:00"/>
    <d v="2022-07-31T00:00:00"/>
    <n v="2022"/>
    <s v="Ja"/>
    <m/>
    <s v="AGS Basel"/>
    <s v="AM 18A (18.13)"/>
    <s v="DI"/>
    <s v="Automobil-Mechatroniker/in EFZ"/>
    <s v="Personenwagen"/>
    <m/>
    <m/>
    <m/>
    <s v="ÜK AGVS Sektion beider Basel"/>
    <m/>
    <s v="X"/>
    <x v="0"/>
    <x v="0"/>
    <m/>
    <x v="0"/>
    <x v="0"/>
    <x v="0"/>
    <m/>
    <s v="BS"/>
    <s v="Basel"/>
    <n v="401"/>
    <m/>
    <x v="0"/>
    <x v="0"/>
    <x v="0"/>
    <x v="0"/>
    <x v="0"/>
  </r>
  <r>
    <x v="0"/>
    <s v="Freitag 29.10.21, 9.30h - 16.30_x000a_ _x0009_Samstag 30.10.21, 10.00h - 12.00h"/>
    <x v="0"/>
    <x v="0"/>
    <x v="1"/>
    <x v="1"/>
    <x v="1"/>
    <x v="1"/>
    <x v="1"/>
    <s v="078 330 62 42"/>
    <m/>
    <m/>
    <x v="1"/>
    <x v="0"/>
    <m/>
    <d v="2001-07-15T00:00:00"/>
    <d v="2018-08-01T00:00:00"/>
    <d v="2022-07-31T00:00:00"/>
    <n v="2022"/>
    <s v="Ja"/>
    <m/>
    <s v="GBS Liestal"/>
    <s v="AM 18-22 ZL (18.12)"/>
    <s v="MI Nachmittag"/>
    <s v="Automobil-Mechatroniker/in EFZ"/>
    <s v="Personenwagen"/>
    <m/>
    <m/>
    <s v="BL-2020-01171"/>
    <s v="ÜK AGVS Sektion beider Basel"/>
    <m/>
    <s v="X"/>
    <x v="1"/>
    <x v="0"/>
    <m/>
    <x v="1"/>
    <x v="1"/>
    <x v="1"/>
    <s v="061/826 95 25"/>
    <s v="BL"/>
    <s v="Basel"/>
    <n v="246770"/>
    <m/>
    <x v="0"/>
    <x v="0"/>
    <x v="1"/>
    <x v="1"/>
    <x v="1"/>
  </r>
  <r>
    <x v="0"/>
    <s v="Mittwoch 27.10.21, 13.30h - 16.30h_x000a_ _x0009_Donnerstag 28.10.21, 10.00h - 16.00h"/>
    <x v="0"/>
    <x v="0"/>
    <x v="2"/>
    <x v="2"/>
    <x v="2"/>
    <x v="2"/>
    <x v="2"/>
    <s v="079 403 79 51"/>
    <m/>
    <s v="079 403 79 51"/>
    <x v="2"/>
    <x v="0"/>
    <m/>
    <d v="2002-05-28T00:00:00"/>
    <d v="2018-08-01T00:00:00"/>
    <d v="2022-07-31T00:00:00"/>
    <n v="2022"/>
    <m/>
    <m/>
    <s v="AGS Basel"/>
    <s v="AM 18A (18.13)"/>
    <s v="DI"/>
    <s v="Automobil-Mechatroniker/in EFZ"/>
    <s v="Personenwagen"/>
    <m/>
    <m/>
    <s v="BS-2018-01321"/>
    <s v="ÜK AGVS Sektion beider Basel"/>
    <m/>
    <s v="X"/>
    <x v="0"/>
    <x v="0"/>
    <m/>
    <x v="0"/>
    <x v="0"/>
    <x v="0"/>
    <m/>
    <s v="BS"/>
    <s v="Basel"/>
    <n v="401"/>
    <m/>
    <x v="0"/>
    <x v="0"/>
    <x v="0"/>
    <x v="0"/>
    <x v="0"/>
  </r>
  <r>
    <x v="0"/>
    <s v="Mittwoch 27.10.21, 13.30h - 16.30h_x000a_ _x0009_Donnerstag 28.10.21, 10.00h - 16.00h"/>
    <x v="0"/>
    <x v="0"/>
    <x v="3"/>
    <x v="3"/>
    <x v="3"/>
    <x v="3"/>
    <x v="3"/>
    <s v="078 657 32 12"/>
    <s v="078 657 32 12"/>
    <m/>
    <x v="3"/>
    <x v="0"/>
    <m/>
    <d v="2002-09-02T00:00:00"/>
    <d v="2018-08-01T00:00:00"/>
    <d v="2022-07-31T00:00:00"/>
    <n v="2022"/>
    <m/>
    <m/>
    <s v="AGS Basel"/>
    <s v="AM 18A (18.13)"/>
    <s v="DI"/>
    <s v="Automobil-Mechatroniker/in EFZ"/>
    <s v="Personenwagen"/>
    <m/>
    <m/>
    <s v="BS-2018-00990"/>
    <s v="ÜK AGVS Sektion beider Basel"/>
    <m/>
    <s v="X"/>
    <x v="0"/>
    <x v="0"/>
    <m/>
    <x v="0"/>
    <x v="0"/>
    <x v="0"/>
    <m/>
    <s v="BS"/>
    <s v="Basel"/>
    <n v="401"/>
    <m/>
    <x v="0"/>
    <x v="0"/>
    <x v="0"/>
    <x v="0"/>
    <x v="0"/>
  </r>
  <r>
    <x v="1"/>
    <s v="Freitag 29.10.21, 9.30h - 16.30_x000a_ _x0009_Samstag 30.10.21, 10.00h - 12.00h"/>
    <x v="0"/>
    <x v="0"/>
    <x v="4"/>
    <x v="4"/>
    <x v="4"/>
    <x v="4"/>
    <x v="4"/>
    <s v="061 941 16 90"/>
    <m/>
    <m/>
    <x v="4"/>
    <x v="1"/>
    <m/>
    <d v="2002-09-01T00:00:00"/>
    <d v="2018-08-01T00:00:00"/>
    <d v="2022-07-31T00:00:00"/>
    <n v="2022"/>
    <m/>
    <m/>
    <s v="GBS Liestal"/>
    <s v="AM 18A (18.11)"/>
    <s v="MI"/>
    <s v="Automobil-Mechatroniker/in EFZ"/>
    <s v="Personenwagen"/>
    <m/>
    <m/>
    <s v="BL-2018-00902"/>
    <s v="ÜK AGVS Sektion beider Basel"/>
    <m/>
    <s v="X"/>
    <x v="2"/>
    <x v="0"/>
    <m/>
    <x v="2"/>
    <x v="2"/>
    <x v="2"/>
    <s v="061 931 40 45"/>
    <s v="BL"/>
    <s v="Basel"/>
    <n v="202986"/>
    <m/>
    <x v="0"/>
    <x v="0"/>
    <x v="2"/>
    <x v="2"/>
    <x v="2"/>
  </r>
  <r>
    <x v="0"/>
    <s v="Mittwoch 27.10.21, 13.30h - 16.30h_x000a_ _x0009_Donnerstag 28.10.21, 10.00h - 16.00h"/>
    <x v="1"/>
    <x v="1"/>
    <x v="5"/>
    <x v="5"/>
    <x v="5"/>
    <x v="5"/>
    <x v="5"/>
    <s v="076 335 01 22"/>
    <m/>
    <m/>
    <x v="5"/>
    <x v="0"/>
    <m/>
    <d v="2003-01-22T00:00:00"/>
    <d v="2018-08-01T00:00:00"/>
    <d v="2022-07-31T00:00:00"/>
    <n v="2022"/>
    <m/>
    <m/>
    <s v="AGS Basel"/>
    <s v="AM 18A (18.13)"/>
    <s v="DI"/>
    <s v="Automobil-Mechatroniker/in EFZ"/>
    <s v="Personenwagen"/>
    <m/>
    <m/>
    <s v="BS-2018-00736"/>
    <s v="ÜK AGVS Sektion beider Basel"/>
    <m/>
    <s v="X"/>
    <x v="0"/>
    <x v="0"/>
    <m/>
    <x v="0"/>
    <x v="0"/>
    <x v="0"/>
    <m/>
    <s v="BS"/>
    <s v="Basel"/>
    <n v="401"/>
    <m/>
    <x v="0"/>
    <x v="0"/>
    <x v="0"/>
    <x v="0"/>
    <x v="0"/>
  </r>
  <r>
    <x v="1"/>
    <s v="Freitag 29.10.21, 9.30h - 16.30_x000a_ _x0009_Samstag 30.10.21, 10.00h - 12.00h"/>
    <x v="0"/>
    <x v="0"/>
    <x v="6"/>
    <x v="6"/>
    <x v="6"/>
    <x v="6"/>
    <x v="6"/>
    <s v="076 210 02 96"/>
    <m/>
    <s v="076 210 02 96"/>
    <x v="6"/>
    <x v="0"/>
    <m/>
    <d v="2002-11-11T00:00:00"/>
    <d v="2018-08-01T00:00:00"/>
    <d v="2022-07-31T00:00:00"/>
    <n v="2022"/>
    <s v="Ja"/>
    <m/>
    <s v="GBS Liestal"/>
    <s v="AM 18-22 ZL (18.12)"/>
    <s v="MI Nachmittag"/>
    <s v="Automobil-Mechatroniker/in EFZ"/>
    <s v="Personenwagen"/>
    <m/>
    <m/>
    <s v="BL-2020-01866"/>
    <s v="ÜK AGVS Sektion beider Basel"/>
    <s v="ZL nach Abschluss AF 2020"/>
    <s v="X"/>
    <x v="3"/>
    <x v="0"/>
    <m/>
    <x v="3"/>
    <x v="3"/>
    <x v="3"/>
    <s v="061 961 15 15"/>
    <s v="BL"/>
    <s v="Basel"/>
    <n v="202999"/>
    <m/>
    <x v="0"/>
    <x v="0"/>
    <x v="3"/>
    <x v="3"/>
    <x v="3"/>
  </r>
  <r>
    <x v="1"/>
    <s v="Freitag 29.10.21, 9.30h - 16.30_x000a_ _x0009_Samstag 30.10.21, 10.00h - 12.00h"/>
    <x v="0"/>
    <x v="0"/>
    <x v="7"/>
    <x v="6"/>
    <x v="7"/>
    <x v="7"/>
    <x v="7"/>
    <s v="076 434 69 11"/>
    <m/>
    <s v="076 434 69 11"/>
    <x v="7"/>
    <x v="2"/>
    <m/>
    <d v="2002-09-16T00:00:00"/>
    <d v="2018-08-01T00:00:00"/>
    <d v="2022-07-31T00:00:00"/>
    <n v="2022"/>
    <m/>
    <m/>
    <s v="GBS Liestal"/>
    <s v="AM 18A (18.11)"/>
    <s v="MI"/>
    <s v="Automobil-Mechatroniker/in EFZ"/>
    <m/>
    <m/>
    <m/>
    <s v="BL-2019-01621"/>
    <s v="ÜK AGVS Sektion beider Basel"/>
    <s v="1. Lehrjahr als AF Wechsel ab August 2019 fabian.fior964@gmail.com"/>
    <s v="X"/>
    <x v="4"/>
    <x v="0"/>
    <m/>
    <x v="4"/>
    <x v="4"/>
    <x v="4"/>
    <m/>
    <s v="BL"/>
    <s v="Basel"/>
    <n v="202824"/>
    <m/>
    <x v="0"/>
    <x v="0"/>
    <x v="4"/>
    <x v="4"/>
    <x v="4"/>
  </r>
  <r>
    <x v="0"/>
    <s v="Mittwoch 27.10.21, 13.30h - 16.30h_x000a_ _x0009_Donnerstag 28.10.21, 10.00h - 16.00h"/>
    <x v="0"/>
    <x v="0"/>
    <x v="8"/>
    <x v="7"/>
    <x v="8"/>
    <x v="8"/>
    <x v="8"/>
    <s v="076 250 13 86"/>
    <m/>
    <s v="076 250 13 86"/>
    <x v="8"/>
    <x v="0"/>
    <m/>
    <d v="1998-05-20T00:00:00"/>
    <d v="2018-08-01T00:00:00"/>
    <d v="2022-07-31T00:00:00"/>
    <n v="2022"/>
    <s v="Ja"/>
    <m/>
    <s v="AGS Basel"/>
    <s v="AM 18A (18.13)"/>
    <s v="DI"/>
    <s v="Automobil-Mechatroniker/in EFZ"/>
    <s v="Personenwagen"/>
    <m/>
    <m/>
    <m/>
    <s v="ÜK AGVS Sektion beider Basel"/>
    <m/>
    <s v="X"/>
    <x v="5"/>
    <x v="0"/>
    <m/>
    <x v="5"/>
    <x v="5"/>
    <x v="5"/>
    <s v="061 465 41 41"/>
    <s v="BL"/>
    <s v="Basel"/>
    <n v="251879"/>
    <m/>
    <x v="0"/>
    <x v="0"/>
    <x v="5"/>
    <x v="5"/>
    <x v="5"/>
  </r>
  <r>
    <x v="0"/>
    <s v="Mittwoch 27.10.21, 13.30h - 16.30h_x000a_ _x0009_Donnerstag 28.10.21, 10.00h - 16.00h"/>
    <x v="0"/>
    <x v="0"/>
    <x v="9"/>
    <x v="8"/>
    <x v="9"/>
    <x v="9"/>
    <x v="9"/>
    <s v="078 866 47 32"/>
    <m/>
    <s v="078 866 47 32"/>
    <x v="9"/>
    <x v="0"/>
    <m/>
    <d v="1997-09-24T00:00:00"/>
    <d v="2018-08-01T00:00:00"/>
    <d v="2022-07-31T00:00:00"/>
    <n v="2022"/>
    <m/>
    <m/>
    <s v="AGS Basel"/>
    <s v="AM 18A (18.13)"/>
    <s v="DI"/>
    <s v="Automobil-Mechatroniker/in EFZ"/>
    <s v="Personenwagen"/>
    <m/>
    <m/>
    <s v="BS-2018-00575"/>
    <s v="ÜK AGVS Sektion beider Basel"/>
    <m/>
    <s v="X"/>
    <x v="6"/>
    <x v="1"/>
    <m/>
    <x v="6"/>
    <x v="6"/>
    <x v="0"/>
    <m/>
    <s v="BS"/>
    <s v="Basel"/>
    <n v="245239"/>
    <m/>
    <x v="0"/>
    <x v="0"/>
    <x v="6"/>
    <x v="6"/>
    <x v="6"/>
  </r>
  <r>
    <x v="1"/>
    <s v="Freitag 29.10.21, 9.30h - 16.30_x000a_ _x0009_Samstag 30.10.21, 10.00h - 12.00h"/>
    <x v="0"/>
    <x v="0"/>
    <x v="10"/>
    <x v="9"/>
    <x v="10"/>
    <x v="10"/>
    <x v="10"/>
    <s v="076 434 58 26"/>
    <m/>
    <m/>
    <x v="10"/>
    <x v="0"/>
    <m/>
    <d v="2001-01-01T00:00:00"/>
    <d v="2018-08-01T00:00:00"/>
    <d v="2022-07-31T00:00:00"/>
    <n v="2022"/>
    <s v="Ja"/>
    <m/>
    <s v="GBS Liestal"/>
    <s v="AM 18-22 ZL (18.12)"/>
    <s v="MI Nachmittag"/>
    <s v="Automobil-Mechatroniker/in EFZ"/>
    <s v="Personenwagen"/>
    <m/>
    <m/>
    <s v="BL-2020-02112"/>
    <s v="ÜK AGVS Sektion beider Basel"/>
    <m/>
    <s v="X"/>
    <x v="7"/>
    <x v="0"/>
    <m/>
    <x v="7"/>
    <x v="7"/>
    <x v="6"/>
    <s v="061/717 95 00"/>
    <s v="BL"/>
    <s v="Basel"/>
    <n v="155873"/>
    <m/>
    <x v="1"/>
    <x v="1"/>
    <x v="7"/>
    <x v="7"/>
    <x v="7"/>
  </r>
  <r>
    <x v="2"/>
    <s v="Mittwoch 27.10.21, 13.30h - 16.30h_x000a_ _x0009_Donnerstag 28.10.21, 10.00h - 16.00h"/>
    <x v="0"/>
    <x v="0"/>
    <x v="6"/>
    <x v="10"/>
    <x v="11"/>
    <x v="11"/>
    <x v="11"/>
    <s v="079 374 00 58"/>
    <m/>
    <s v="079 374 00 58"/>
    <x v="11"/>
    <x v="0"/>
    <m/>
    <d v="2002-04-14T00:00:00"/>
    <d v="2018-08-01T00:00:00"/>
    <d v="2022-07-31T00:00:00"/>
    <n v="2022"/>
    <m/>
    <m/>
    <s v="AGS Basel"/>
    <s v="AM 18A (18.13)"/>
    <s v="DI"/>
    <s v="Automobil-Mechatroniker/in EFZ"/>
    <s v="Personenwagen"/>
    <m/>
    <m/>
    <s v="BS-2018-00551"/>
    <s v="ÜK AGVS Sektion beider Basel"/>
    <m/>
    <s v="X"/>
    <x v="0"/>
    <x v="0"/>
    <m/>
    <x v="0"/>
    <x v="0"/>
    <x v="0"/>
    <m/>
    <s v="BS"/>
    <s v="Basel"/>
    <n v="401"/>
    <m/>
    <x v="0"/>
    <x v="0"/>
    <x v="0"/>
    <x v="0"/>
    <x v="0"/>
  </r>
  <r>
    <x v="1"/>
    <s v="Freitag 29.10.21, 9.30h - 16.30_x000a_ _x0009_Samstag 30.10.21, 10.00h - 12.00h"/>
    <x v="0"/>
    <x v="0"/>
    <x v="11"/>
    <x v="11"/>
    <x v="12"/>
    <x v="12"/>
    <x v="12"/>
    <s v="078 910 58 34"/>
    <m/>
    <s v="078 910 58 34"/>
    <x v="12"/>
    <x v="0"/>
    <m/>
    <d v="2001-01-05T00:00:00"/>
    <d v="2018-08-01T00:00:00"/>
    <d v="2022-07-31T00:00:00"/>
    <n v="2022"/>
    <s v="Ja"/>
    <m/>
    <s v="GBS Liestal"/>
    <s v="AM 18-22 ZL (18.12)"/>
    <s v="MI Nachmittag"/>
    <s v="Automobil-Mechatroniker/in EFZ"/>
    <s v="Personenwagen"/>
    <m/>
    <m/>
    <s v="BL-2020-01313"/>
    <s v="Bildungszentrum Autogewerbe Kanton Bern"/>
    <s v="Zusatzlehre ab 2020, LAP AF2020 erfolgreich absolvieren"/>
    <s v="X"/>
    <x v="8"/>
    <x v="0"/>
    <m/>
    <x v="8"/>
    <x v="5"/>
    <x v="5"/>
    <s v="061/467 50 50"/>
    <s v="BL"/>
    <s v="Basel"/>
    <n v="527"/>
    <m/>
    <x v="0"/>
    <x v="0"/>
    <x v="8"/>
    <x v="8"/>
    <x v="8"/>
  </r>
  <r>
    <x v="2"/>
    <s v="Freitag 29.10.21, 9.30h - 16.30_x000a_ _x0009_Samstag 30.10.21, 10.00h - 12.00h"/>
    <x v="0"/>
    <x v="0"/>
    <x v="12"/>
    <x v="12"/>
    <x v="13"/>
    <x v="13"/>
    <x v="13"/>
    <s v="079 914 24 48"/>
    <m/>
    <m/>
    <x v="13"/>
    <x v="3"/>
    <m/>
    <d v="1996-02-22T00:00:00"/>
    <d v="2018-08-01T00:00:00"/>
    <d v="2022-07-31T00:00:00"/>
    <n v="2022"/>
    <s v="Ja"/>
    <m/>
    <s v="GBS Liestal"/>
    <s v="AM 18A (18.11)"/>
    <s v="MI"/>
    <s v="Automobil-Mechatroniker/in EFZ"/>
    <s v="Personenwagen"/>
    <m/>
    <m/>
    <m/>
    <s v="ÜK AGVS Sektion beider Basel"/>
    <s v="c"/>
    <s v="X"/>
    <x v="9"/>
    <x v="0"/>
    <m/>
    <x v="9"/>
    <x v="8"/>
    <x v="7"/>
    <s v="061 761 13 84"/>
    <s v="BL"/>
    <s v="Basel"/>
    <n v="209066"/>
    <m/>
    <x v="0"/>
    <x v="0"/>
    <x v="9"/>
    <x v="9"/>
    <x v="9"/>
  </r>
  <r>
    <x v="1"/>
    <s v="Samstag 30.10.21, 13.00h - 17.00h_x000a_ _x0009_Sonntag 31.10.21, 10.00h - 15.00h"/>
    <x v="0"/>
    <x v="0"/>
    <x v="13"/>
    <x v="13"/>
    <x v="14"/>
    <x v="14"/>
    <x v="14"/>
    <m/>
    <n v="617613302"/>
    <m/>
    <x v="14"/>
    <x v="0"/>
    <m/>
    <d v="2002-09-17T00:00:00"/>
    <d v="2019-08-01T00:00:00"/>
    <d v="2022-07-31T00:00:00"/>
    <n v="2022"/>
    <m/>
    <m/>
    <s v="GBS Liestal"/>
    <s v="AM 18-22 ZL (18.12)"/>
    <s v="MI Nachmittag"/>
    <s v="Automobil-Mechatroniker/in EFZ"/>
    <s v="Personenwagen"/>
    <m/>
    <m/>
    <m/>
    <s v="ÜK AGVS Sektion beider Basel"/>
    <s v="Lehrvertrag Kanton SO Zusatzlehre PW ab 1.11.2019, 21.01.-31.10.2019 ZL als AM NFZ."/>
    <s v="X"/>
    <x v="10"/>
    <x v="0"/>
    <m/>
    <x v="10"/>
    <x v="8"/>
    <x v="7"/>
    <s v="061/763 03 93"/>
    <s v="BL"/>
    <s v="Basel"/>
    <n v="221700"/>
    <m/>
    <x v="0"/>
    <x v="0"/>
    <x v="10"/>
    <x v="10"/>
    <x v="10"/>
  </r>
  <r>
    <x v="2"/>
    <s v="Freitag 29.10.21, 9.30h - 16.30_x000a_ _x0009_Samstag 30.10.21, 10.00h - 12.00h"/>
    <x v="0"/>
    <x v="0"/>
    <x v="14"/>
    <x v="14"/>
    <x v="15"/>
    <x v="15"/>
    <x v="15"/>
    <s v="076 430 82 07"/>
    <s v="061 556 45 04"/>
    <s v="076 430 82 07"/>
    <x v="15"/>
    <x v="0"/>
    <m/>
    <d v="1994-07-11T00:00:00"/>
    <d v="2018-08-01T00:00:00"/>
    <d v="2022-07-31T00:00:00"/>
    <n v="2022"/>
    <s v="Ja"/>
    <m/>
    <s v="GBS Liestal"/>
    <s v="AM 18-22 ZL (18.12)"/>
    <s v="MI Nachmittag"/>
    <s v="Automobil-Mechatroniker/in EFZ"/>
    <s v="Personenwagen"/>
    <m/>
    <m/>
    <s v="BL-2020-02173"/>
    <s v="ÜK AGVS Sektion beider Basel"/>
    <m/>
    <s v="X"/>
    <x v="11"/>
    <x v="0"/>
    <m/>
    <x v="11"/>
    <x v="9"/>
    <x v="8"/>
    <s v="061/816 96 00"/>
    <s v="BL"/>
    <s v="Basel"/>
    <n v="412"/>
    <m/>
    <x v="0"/>
    <x v="0"/>
    <x v="11"/>
    <x v="11"/>
    <x v="11"/>
  </r>
  <r>
    <x v="1"/>
    <s v="Samstag 30.10.21, 13.00h - 17.00h_x000a_ _x0009_Sonntag 31.10.21, 10.00h - 15.00h"/>
    <x v="0"/>
    <x v="0"/>
    <x v="15"/>
    <x v="15"/>
    <x v="16"/>
    <x v="16"/>
    <x v="16"/>
    <s v="077 520 65 92"/>
    <m/>
    <s v="E027406"/>
    <x v="16"/>
    <x v="4"/>
    <m/>
    <d v="2002-06-30T00:00:00"/>
    <d v="2018-08-01T00:00:00"/>
    <d v="2022-07-31T00:00:00"/>
    <n v="2022"/>
    <m/>
    <m/>
    <s v="GBS Liestal"/>
    <s v="JCC"/>
    <m/>
    <s v="Automobil-Mechatroniker/in EFZ"/>
    <s v="Nutzfahrzeuge"/>
    <m/>
    <m/>
    <s v="BL-2018-00703"/>
    <s v="ÜK AGVS Sektion beider Basel"/>
    <s v="Nur für JCC in Sissach NFZ Kestenholz 3. LJ und höher, keine üK mehr in Sissach"/>
    <s v="X"/>
    <x v="12"/>
    <x v="0"/>
    <m/>
    <x v="12"/>
    <x v="10"/>
    <x v="9"/>
    <s v="061 906 96 96"/>
    <s v="BL"/>
    <s v="Basel"/>
    <n v="484"/>
    <m/>
    <x v="0"/>
    <x v="0"/>
    <x v="12"/>
    <x v="12"/>
    <x v="12"/>
  </r>
  <r>
    <x v="1"/>
    <s v="Samstag 30.10.21, 13.00h - 17.00h_x000a_ _x0009_Sonntag 31.10.21, 10.00h - 15.00h"/>
    <x v="0"/>
    <x v="0"/>
    <x v="16"/>
    <x v="16"/>
    <x v="17"/>
    <x v="17"/>
    <x v="17"/>
    <s v="079 373 93 45"/>
    <m/>
    <s v="079 373 93 45"/>
    <x v="17"/>
    <x v="0"/>
    <m/>
    <d v="2002-02-10T00:00:00"/>
    <d v="2020-08-01T00:00:00"/>
    <d v="2022-07-31T00:00:00"/>
    <n v="2022"/>
    <s v="Ja"/>
    <m/>
    <s v="GBS Liestal"/>
    <m/>
    <m/>
    <s v="Automobil-Mechatroniker/in EFZ"/>
    <s v="Nutzfahrzeuge"/>
    <m/>
    <m/>
    <m/>
    <s v="ÜK AGVS Sektion beider Basel"/>
    <s v="NFZ Kestenholz 3. LJ und höher, keine üK mehr in Sissach"/>
    <s v="X"/>
    <x v="0"/>
    <x v="0"/>
    <m/>
    <x v="0"/>
    <x v="0"/>
    <x v="0"/>
    <m/>
    <s v="BS"/>
    <s v="Basel"/>
    <n v="401"/>
    <m/>
    <x v="0"/>
    <x v="0"/>
    <x v="0"/>
    <x v="0"/>
    <x v="0"/>
  </r>
  <r>
    <x v="2"/>
    <s v="Freitag 29.10.21, 9.30h - 16.30_x000a_ _x0009_Samstag 30.10.21, 10.00h - 12.00h"/>
    <x v="0"/>
    <x v="0"/>
    <x v="17"/>
    <x v="17"/>
    <x v="18"/>
    <x v="4"/>
    <x v="4"/>
    <s v="079 685 40 59"/>
    <m/>
    <s v="079 685 40 59"/>
    <x v="18"/>
    <x v="5"/>
    <m/>
    <d v="2002-01-04T00:00:00"/>
    <d v="2018-08-01T00:00:00"/>
    <d v="2022-07-31T00:00:00"/>
    <n v="2022"/>
    <m/>
    <m/>
    <s v="GBS Liestal"/>
    <s v="AM 18A (18.11)"/>
    <s v="MI"/>
    <s v="Automobil-Mechatroniker/in EFZ"/>
    <s v="Personenwagen"/>
    <m/>
    <m/>
    <m/>
    <s v="ÜK AGVS Sektion beider Basel"/>
    <s v="1. Lehrjahr als AF"/>
    <s v="X"/>
    <x v="13"/>
    <x v="0"/>
    <m/>
    <x v="13"/>
    <x v="11"/>
    <x v="10"/>
    <s v="061/935 95 35"/>
    <s v="BL"/>
    <s v="Basel"/>
    <n v="435"/>
    <m/>
    <x v="0"/>
    <x v="0"/>
    <x v="13"/>
    <x v="8"/>
    <x v="13"/>
  </r>
  <r>
    <x v="2"/>
    <s v="Freitag 29.10.21, 9.30h - 16.30_x000a_ _x0009_Samstag 30.10.21, 10.00h - 12.00h"/>
    <x v="0"/>
    <x v="0"/>
    <x v="18"/>
    <x v="17"/>
    <x v="19"/>
    <x v="6"/>
    <x v="6"/>
    <s v="076 565 98 74"/>
    <m/>
    <m/>
    <x v="19"/>
    <x v="6"/>
    <m/>
    <d v="2002-08-17T00:00:00"/>
    <d v="2018-08-01T00:00:00"/>
    <d v="2022-07-31T00:00:00"/>
    <n v="2022"/>
    <m/>
    <m/>
    <s v="GBS Liestal"/>
    <s v="AM 18A (18.11)"/>
    <s v="MI"/>
    <s v="Automobil-Mechatroniker/in EFZ"/>
    <s v="Personenwagen"/>
    <m/>
    <m/>
    <s v="BL-2018-00765"/>
    <s v="ÜK AGVS Sektion beider Basel"/>
    <m/>
    <s v="X"/>
    <x v="14"/>
    <x v="0"/>
    <m/>
    <x v="14"/>
    <x v="12"/>
    <x v="11"/>
    <s v="061 975 83 83"/>
    <s v="BL"/>
    <s v="Basel"/>
    <n v="511"/>
    <m/>
    <x v="0"/>
    <x v="0"/>
    <x v="14"/>
    <x v="13"/>
    <x v="14"/>
  </r>
  <r>
    <x v="2"/>
    <s v="Freitag 29.10.21, 9.30h - 16.30_x000a_ _x0009_Samstag 30.10.21, 10.00h - 12.00h"/>
    <x v="0"/>
    <x v="0"/>
    <x v="19"/>
    <x v="18"/>
    <x v="20"/>
    <x v="18"/>
    <x v="18"/>
    <s v="079 159 66 34"/>
    <m/>
    <s v="079 159 66 34"/>
    <x v="20"/>
    <x v="7"/>
    <m/>
    <d v="2002-04-28T00:00:00"/>
    <d v="2018-08-01T00:00:00"/>
    <d v="2022-07-31T00:00:00"/>
    <n v="2022"/>
    <s v="Ja"/>
    <m/>
    <s v="GBS Liestal"/>
    <s v="AM 18A (18.11)"/>
    <s v="MI"/>
    <s v="Automobil-Mechatroniker/in EFZ"/>
    <s v="Personenwagen"/>
    <m/>
    <m/>
    <m/>
    <s v="ÜK AGVS Sektion beider Basel"/>
    <s v="1. Lj. als AF absolviert"/>
    <s v="X"/>
    <x v="15"/>
    <x v="0"/>
    <m/>
    <x v="15"/>
    <x v="13"/>
    <x v="12"/>
    <s v="061 701 21 21"/>
    <s v="BL"/>
    <s v="Basel"/>
    <n v="436"/>
    <m/>
    <x v="0"/>
    <x v="0"/>
    <x v="15"/>
    <x v="9"/>
    <x v="15"/>
  </r>
  <r>
    <x v="3"/>
    <s v="Samstag 30.10.21, 13.00h - 17.00h_x000a_ _x0009_Sonntag 31.10.21, 10.00h - 15.00h"/>
    <x v="0"/>
    <x v="0"/>
    <x v="20"/>
    <x v="12"/>
    <x v="21"/>
    <x v="12"/>
    <x v="19"/>
    <s v="061 712 12 09"/>
    <m/>
    <s v="079 923 66 80"/>
    <x v="21"/>
    <x v="8"/>
    <m/>
    <d v="2002-09-17T00:00:00"/>
    <d v="2018-08-01T00:00:00"/>
    <d v="2022-07-31T00:00:00"/>
    <n v="2022"/>
    <m/>
    <m/>
    <s v="GBS Liestal"/>
    <s v="AM 18A (18.11)"/>
    <s v="MI"/>
    <s v="Automobil-Mechatroniker/in EFZ"/>
    <s v="Personenwagen"/>
    <m/>
    <m/>
    <s v="BL-2018-01730"/>
    <s v="ÜK AGVS Sektion beider Basel"/>
    <m/>
    <s v="X"/>
    <x v="16"/>
    <x v="0"/>
    <m/>
    <x v="16"/>
    <x v="14"/>
    <x v="13"/>
    <s v="061 717 90 10"/>
    <s v="BL"/>
    <s v="Basel"/>
    <n v="437"/>
    <m/>
    <x v="0"/>
    <x v="0"/>
    <x v="16"/>
    <x v="14"/>
    <x v="16"/>
  </r>
  <r>
    <x v="1"/>
    <s v="Mittwoch 27.10.21, 13.30h - 16.30h_x000a_ _x0009_Donnerstag 28.10.21, 10.00h - 16.00h"/>
    <x v="0"/>
    <x v="0"/>
    <x v="21"/>
    <x v="19"/>
    <x v="22"/>
    <x v="19"/>
    <x v="15"/>
    <s v="061 321 14 17"/>
    <m/>
    <s v="076 575 04 19"/>
    <x v="22"/>
    <x v="0"/>
    <m/>
    <d v="2001-04-11T00:00:00"/>
    <d v="2018-08-01T00:00:00"/>
    <d v="2022-07-31T00:00:00"/>
    <n v="2022"/>
    <s v="Ja"/>
    <m/>
    <s v="AGS Basel"/>
    <s v="AM 18A (18.13)"/>
    <s v="DI"/>
    <s v="Automobil-Mechatroniker/in EFZ"/>
    <s v="Personenwagen"/>
    <m/>
    <m/>
    <m/>
    <s v="ÜK AGVS Sektion beider Basel"/>
    <s v="ZL nach Abschluss AF 2020"/>
    <s v="X"/>
    <x v="17"/>
    <x v="0"/>
    <m/>
    <x v="17"/>
    <x v="15"/>
    <x v="0"/>
    <s v="061/631 37 24"/>
    <s v="BS"/>
    <s v="Basel"/>
    <n v="142562"/>
    <m/>
    <x v="0"/>
    <x v="0"/>
    <x v="17"/>
    <x v="15"/>
    <x v="17"/>
  </r>
  <r>
    <x v="3"/>
    <s v="Samstag 30.10.21, 13.00h - 17.00h_x000a_ _x0009_Sonntag 31.10.21, 10.00h - 15.00h"/>
    <x v="0"/>
    <x v="0"/>
    <x v="22"/>
    <x v="20"/>
    <x v="23"/>
    <x v="20"/>
    <x v="20"/>
    <s v="076 422 36 03"/>
    <m/>
    <s v="076 422 36 03"/>
    <x v="23"/>
    <x v="9"/>
    <m/>
    <d v="2002-08-30T00:00:00"/>
    <d v="2018-08-01T00:00:00"/>
    <d v="2022-07-31T00:00:00"/>
    <n v="2022"/>
    <m/>
    <m/>
    <s v="GBS Liestal"/>
    <s v="AM 18A (18.11)"/>
    <s v="MO, MI"/>
    <s v="Automobil-Mechatroniker/in EFZ"/>
    <s v="Personenwagen"/>
    <s v="Ja"/>
    <s v="A"/>
    <s v="BL-2018-00672"/>
    <s v="ÜK AGVS Sektion beider Basel"/>
    <s v="LV bei Nef Sportwagen AG per 06.03.2020 aufgelöst Schulbesuch bis 06.06.2020 LV neu bei Emil Frey Münchenstein ab 03.08.2020"/>
    <s v="X"/>
    <x v="18"/>
    <x v="2"/>
    <m/>
    <x v="18"/>
    <x v="16"/>
    <x v="14"/>
    <s v="061 416 45 45"/>
    <s v="BL"/>
    <s v="Basel"/>
    <n v="432"/>
    <m/>
    <x v="0"/>
    <x v="0"/>
    <x v="18"/>
    <x v="16"/>
    <x v="18"/>
  </r>
  <r>
    <x v="1"/>
    <s v="Samstag 30.10.21, 13.00h - 17.00h_x000a_ _x0009_Sonntag 31.10.21, 10.00h - 15.00h"/>
    <x v="0"/>
    <x v="0"/>
    <x v="23"/>
    <x v="21"/>
    <x v="24"/>
    <x v="21"/>
    <x v="21"/>
    <m/>
    <n v="798173042"/>
    <s v="079 817 30 42"/>
    <x v="24"/>
    <x v="0"/>
    <m/>
    <d v="1998-02-14T00:00:00"/>
    <d v="2020-08-01T00:00:00"/>
    <d v="2022-07-31T00:00:00"/>
    <n v="2022"/>
    <s v="Ja"/>
    <m/>
    <s v="GBS Liestal"/>
    <m/>
    <m/>
    <s v="Automobil-Mechatroniker/in EFZ"/>
    <s v="Nutzfahrzeuge"/>
    <m/>
    <m/>
    <m/>
    <s v="ÜK AGVS Sektion beider Basel"/>
    <s v="NFZ Kestenholz 3. LJ und höher, keine üK mehr in Sissach"/>
    <s v="X"/>
    <x v="0"/>
    <x v="0"/>
    <m/>
    <x v="0"/>
    <x v="0"/>
    <x v="0"/>
    <m/>
    <s v="BS"/>
    <s v="Basel"/>
    <n v="401"/>
    <m/>
    <x v="0"/>
    <x v="0"/>
    <x v="0"/>
    <x v="0"/>
    <x v="0"/>
  </r>
  <r>
    <x v="3"/>
    <s v="Samstag 30.10.21, 13.00h - 17.00h_x000a_ _x0009_Sonntag 31.10.21, 10.00h - 15.00h"/>
    <x v="0"/>
    <x v="0"/>
    <x v="24"/>
    <x v="22"/>
    <x v="25"/>
    <x v="22"/>
    <x v="22"/>
    <s v="076 541 25 25"/>
    <m/>
    <s v="076 541 25 25"/>
    <x v="25"/>
    <x v="10"/>
    <m/>
    <d v="2002-10-07T00:00:00"/>
    <d v="2018-08-01T00:00:00"/>
    <d v="2022-07-31T00:00:00"/>
    <n v="2022"/>
    <m/>
    <m/>
    <s v="GBS Liestal"/>
    <s v="AM 18A (18.11)"/>
    <s v="MI"/>
    <s v="Automobil-Mechatroniker/in EFZ"/>
    <s v="Personenwagen"/>
    <m/>
    <m/>
    <s v="BL-2018-01049"/>
    <s v="ÜK AGVS Sektion beider Basel"/>
    <m/>
    <s v="X"/>
    <x v="19"/>
    <x v="0"/>
    <m/>
    <x v="19"/>
    <x v="14"/>
    <x v="15"/>
    <s v="061/706 84 84"/>
    <s v="BL"/>
    <s v="Basel"/>
    <n v="2155"/>
    <m/>
    <x v="0"/>
    <x v="0"/>
    <x v="6"/>
    <x v="17"/>
    <x v="19"/>
  </r>
  <r>
    <x v="3"/>
    <s v="Samstag 30.10.21, 13.00h - 17.00h_x000a_ _x0009_Sonntag 31.10.21, 10.00h - 15.00h"/>
    <x v="0"/>
    <x v="0"/>
    <x v="25"/>
    <x v="12"/>
    <x v="26"/>
    <x v="8"/>
    <x v="8"/>
    <s v="076 537 03 86"/>
    <m/>
    <s v="076 537 03 86"/>
    <x v="26"/>
    <x v="11"/>
    <m/>
    <d v="2002-10-24T00:00:00"/>
    <d v="2018-08-01T00:00:00"/>
    <d v="2022-07-31T00:00:00"/>
    <n v="2022"/>
    <m/>
    <m/>
    <s v="GBS Liestal"/>
    <s v="AM 18A (18.11)"/>
    <s v="MI"/>
    <s v="Automobil-Mechatroniker/in EFZ"/>
    <s v="Personenwagen"/>
    <m/>
    <m/>
    <s v="BL-2018-01864"/>
    <s v="ÜK AGVS Sektion beider Basel"/>
    <m/>
    <s v="X"/>
    <x v="19"/>
    <x v="0"/>
    <m/>
    <x v="19"/>
    <x v="14"/>
    <x v="15"/>
    <s v="061/706 84 84"/>
    <s v="BL"/>
    <s v="Basel"/>
    <n v="2155"/>
    <m/>
    <x v="0"/>
    <x v="0"/>
    <x v="6"/>
    <x v="17"/>
    <x v="19"/>
  </r>
  <r>
    <x v="3"/>
    <s v="Samstag 30.10.21, 13.00h - 17.00h_x000a_ _x0009_Sonntag 31.10.21, 10.00h - 15.00h"/>
    <x v="0"/>
    <x v="0"/>
    <x v="26"/>
    <x v="23"/>
    <x v="27"/>
    <x v="19"/>
    <x v="15"/>
    <s v="076 675 60 61"/>
    <m/>
    <s v="076 675 60 61"/>
    <x v="27"/>
    <x v="12"/>
    <m/>
    <d v="2001-07-29T00:00:00"/>
    <d v="2018-08-01T00:00:00"/>
    <d v="2022-07-31T00:00:00"/>
    <n v="2022"/>
    <m/>
    <m/>
    <s v="GBS Liestal"/>
    <s v="AM 18A (18.11)"/>
    <s v="MI"/>
    <s v="Automobil-Mechatroniker/in EFZ"/>
    <s v="Personenwagen"/>
    <m/>
    <m/>
    <s v="BL-2018-01048"/>
    <s v="ÜK AGVS Sektion beider Basel"/>
    <m/>
    <s v="X"/>
    <x v="19"/>
    <x v="0"/>
    <m/>
    <x v="19"/>
    <x v="14"/>
    <x v="15"/>
    <s v="061/706 84 84"/>
    <s v="BL"/>
    <s v="Basel"/>
    <n v="2155"/>
    <m/>
    <x v="0"/>
    <x v="0"/>
    <x v="6"/>
    <x v="17"/>
    <x v="19"/>
  </r>
  <r>
    <x v="3"/>
    <s v="Samstag 30.10.21, 13.00h - 17.00h_x000a_ _x0009_Sonntag 31.10.21, 10.00h - 15.00h"/>
    <x v="0"/>
    <x v="0"/>
    <x v="27"/>
    <x v="24"/>
    <x v="28"/>
    <x v="23"/>
    <x v="23"/>
    <s v="0049 152 232 880"/>
    <m/>
    <m/>
    <x v="28"/>
    <x v="13"/>
    <m/>
    <d v="1998-11-25T00:00:00"/>
    <d v="2018-08-01T00:00:00"/>
    <d v="2022-07-31T00:00:00"/>
    <n v="2022"/>
    <m/>
    <m/>
    <s v="GBS Liestal"/>
    <s v="AM 18A (18.11)"/>
    <s v="MI"/>
    <s v="Automobil-Mechatroniker/in EFZ"/>
    <s v="Personenwagen"/>
    <m/>
    <m/>
    <s v="BL-2018-01702"/>
    <s v="ÜK AGVS Sektion beider Basel"/>
    <m/>
    <s v="X"/>
    <x v="16"/>
    <x v="0"/>
    <m/>
    <x v="16"/>
    <x v="14"/>
    <x v="13"/>
    <s v="061 717 90 10"/>
    <s v="BL"/>
    <s v="Basel"/>
    <n v="437"/>
    <m/>
    <x v="0"/>
    <x v="0"/>
    <x v="16"/>
    <x v="14"/>
    <x v="16"/>
  </r>
  <r>
    <x v="1"/>
    <s v="Mittwoch 27.10.21, 13.30h - 16.30h_x000a_ _x0009_Donnerstag 28.10.21, 10.00h - 16.00h"/>
    <x v="0"/>
    <x v="0"/>
    <x v="28"/>
    <x v="25"/>
    <x v="29"/>
    <x v="13"/>
    <x v="13"/>
    <s v="079 106 36 06"/>
    <m/>
    <s v="079 106 36 06"/>
    <x v="29"/>
    <x v="0"/>
    <m/>
    <d v="2002-01-21T00:00:00"/>
    <d v="2018-08-01T00:00:00"/>
    <d v="2022-07-31T00:00:00"/>
    <n v="2022"/>
    <m/>
    <m/>
    <s v="AGS Basel"/>
    <s v="AM 18A (18.13)"/>
    <s v="DI"/>
    <s v="Automobil-Mechatroniker/in EFZ"/>
    <s v="Personenwagen"/>
    <m/>
    <m/>
    <s v="BS-2018-00490"/>
    <s v="ÜK AGVS Sektion beider Basel"/>
    <m/>
    <s v="X"/>
    <x v="0"/>
    <x v="0"/>
    <m/>
    <x v="0"/>
    <x v="0"/>
    <x v="0"/>
    <m/>
    <s v="BS"/>
    <s v="Basel"/>
    <n v="401"/>
    <m/>
    <x v="0"/>
    <x v="0"/>
    <x v="0"/>
    <x v="0"/>
    <x v="0"/>
  </r>
  <r>
    <x v="3"/>
    <s v="Samstag 30.10.21, 13.00h - 17.00h_x000a_ _x0009_Sonntag 31.10.21, 10.00h - 15.00h"/>
    <x v="0"/>
    <x v="0"/>
    <x v="29"/>
    <x v="17"/>
    <x v="30"/>
    <x v="24"/>
    <x v="15"/>
    <s v="078 697 20 77"/>
    <m/>
    <s v="078 697 20 77"/>
    <x v="30"/>
    <x v="14"/>
    <m/>
    <m/>
    <d v="2019-08-01T00:00:00"/>
    <d v="2022-07-31T00:00:00"/>
    <n v="2022"/>
    <s v="Ja"/>
    <m/>
    <s v="GBS Liestal"/>
    <s v="AM 18-22 ZL (18.12)"/>
    <s v="MI Nachmittag"/>
    <s v="Automobil-Mechatroniker/in EFZ"/>
    <s v="Personenwagen"/>
    <m/>
    <m/>
    <s v="BS-2019-00927"/>
    <s v="ÜK AGVS Sektion beider Basel"/>
    <s v="210820: neu bei AMAG Auflösung LV per 30.06.2021_19.21 Zusatzlehre ab Sommer 2019"/>
    <s v="X"/>
    <x v="20"/>
    <x v="3"/>
    <m/>
    <x v="20"/>
    <x v="17"/>
    <x v="0"/>
    <s v="061 690 93 40"/>
    <s v="BS"/>
    <s v="Basel"/>
    <n v="251780"/>
    <m/>
    <x v="0"/>
    <x v="0"/>
    <x v="12"/>
    <x v="18"/>
    <x v="20"/>
  </r>
  <r>
    <x v="3"/>
    <s v="Samstag 30.10.21, 13.00h - 17.00h_x000a_ _x0009_Sonntag 31.10.21, 10.00h - 15.00h"/>
    <x v="0"/>
    <x v="0"/>
    <x v="30"/>
    <x v="26"/>
    <x v="31"/>
    <x v="25"/>
    <x v="24"/>
    <s v="078 405 30 04"/>
    <m/>
    <s v="078 405 30 04"/>
    <x v="31"/>
    <x v="15"/>
    <m/>
    <d v="2003-02-14T00:00:00"/>
    <d v="2018-08-01T00:00:00"/>
    <d v="2022-07-31T00:00:00"/>
    <n v="2022"/>
    <m/>
    <m/>
    <s v="GBS Liestal"/>
    <s v="AM 18A (18.11)"/>
    <s v="MI"/>
    <s v="Automobil-Mechatroniker/in EFZ"/>
    <s v="Personenwagen"/>
    <m/>
    <m/>
    <s v="BL-2018-01732"/>
    <s v="ÜK AGVS Sektion beider Basel"/>
    <m/>
    <s v="X"/>
    <x v="21"/>
    <x v="0"/>
    <m/>
    <x v="21"/>
    <x v="18"/>
    <x v="16"/>
    <s v="061 985 90 80"/>
    <s v="BL"/>
    <s v="Basel"/>
    <n v="504"/>
    <m/>
    <x v="0"/>
    <x v="0"/>
    <x v="19"/>
    <x v="19"/>
    <x v="21"/>
  </r>
  <r>
    <x v="1"/>
    <s v="Samstag 30.10.21, 13.00h - 17.00h_x000a_ _x0009_Sonntag 31.10.21, 10.00h - 15.00h"/>
    <x v="0"/>
    <x v="0"/>
    <x v="31"/>
    <x v="27"/>
    <x v="32"/>
    <x v="26"/>
    <x v="25"/>
    <s v="079 120 50 28"/>
    <m/>
    <s v="079 120 50 28"/>
    <x v="32"/>
    <x v="0"/>
    <m/>
    <d v="2001-08-07T00:00:00"/>
    <d v="2018-08-01T00:00:00"/>
    <d v="2022-07-31T00:00:00"/>
    <n v="2022"/>
    <s v="Ja"/>
    <m/>
    <s v="GBS Liestal"/>
    <s v="AM 18-22 ZL (18.12)"/>
    <s v="MI Nachmittag"/>
    <s v="Automobil-Mechatroniker/in EFZ"/>
    <s v="Personenwagen"/>
    <m/>
    <m/>
    <m/>
    <s v="ÜK AGVS Sektion beider Basel"/>
    <m/>
    <s v="X"/>
    <x v="22"/>
    <x v="0"/>
    <m/>
    <x v="22"/>
    <x v="4"/>
    <x v="4"/>
    <s v="061/921 11 10"/>
    <s v="BL"/>
    <s v="Basel"/>
    <n v="4264"/>
    <m/>
    <x v="0"/>
    <x v="0"/>
    <x v="20"/>
    <x v="14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6519EC-AAAC-499A-B987-9EB887BE19F4}" name="PivotTable2" cacheId="2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compact="0" compactData="0" multipleFieldFilters="0">
  <location ref="A1:S23" firstHeaderRow="1" firstDataRow="1" firstDataCol="19"/>
  <pivotFields count="48">
    <pivotField axis="axisRow" compact="0" outline="0" showAll="0" defaultSubtotal="0">
      <items count="4">
        <item x="0"/>
        <item x="2"/>
        <item x="3"/>
        <item h="1" x="1"/>
      </items>
    </pivotField>
    <pivotField compact="0" outline="0" showAll="0" defaultSubtotal="0"/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32">
        <item x="12"/>
        <item x="0"/>
        <item x="14"/>
        <item x="17"/>
        <item x="4"/>
        <item x="6"/>
        <item x="7"/>
        <item x="18"/>
        <item x="1"/>
        <item x="10"/>
        <item x="2"/>
        <item x="11"/>
        <item x="19"/>
        <item x="13"/>
        <item x="20"/>
        <item x="15"/>
        <item x="16"/>
        <item x="22"/>
        <item x="3"/>
        <item x="5"/>
        <item x="24"/>
        <item x="21"/>
        <item x="25"/>
        <item x="23"/>
        <item x="26"/>
        <item x="8"/>
        <item x="27"/>
        <item x="9"/>
        <item x="28"/>
        <item x="29"/>
        <item x="30"/>
        <item x="31"/>
      </items>
    </pivotField>
    <pivotField axis="axisRow" compact="0" outline="0" showAll="0" defaultSubtotal="0">
      <items count="28">
        <item x="2"/>
        <item x="19"/>
        <item x="27"/>
        <item x="24"/>
        <item x="3"/>
        <item x="6"/>
        <item x="9"/>
        <item x="7"/>
        <item x="11"/>
        <item x="1"/>
        <item x="12"/>
        <item x="16"/>
        <item x="25"/>
        <item x="26"/>
        <item x="14"/>
        <item x="23"/>
        <item x="4"/>
        <item x="17"/>
        <item x="10"/>
        <item x="15"/>
        <item x="0"/>
        <item x="5"/>
        <item x="13"/>
        <item x="22"/>
        <item x="18"/>
        <item x="8"/>
        <item x="21"/>
        <item x="20"/>
      </items>
    </pivotField>
    <pivotField axis="axisRow" compact="0" outline="0" showAll="0" defaultSubtotal="0">
      <items count="33">
        <item x="32"/>
        <item x="6"/>
        <item x="5"/>
        <item x="28"/>
        <item x="23"/>
        <item x="29"/>
        <item x="24"/>
        <item x="31"/>
        <item x="19"/>
        <item x="18"/>
        <item x="27"/>
        <item x="13"/>
        <item x="3"/>
        <item x="20"/>
        <item x="9"/>
        <item x="30"/>
        <item x="17"/>
        <item x="26"/>
        <item x="10"/>
        <item x="22"/>
        <item x="16"/>
        <item x="11"/>
        <item x="14"/>
        <item x="2"/>
        <item x="7"/>
        <item x="8"/>
        <item x="25"/>
        <item x="0"/>
        <item x="21"/>
        <item x="4"/>
        <item x="1"/>
        <item x="15"/>
        <item x="12"/>
      </items>
    </pivotField>
    <pivotField axis="axisRow" compact="0" outline="0" showAll="0" defaultSubtotal="0">
      <items count="27">
        <item x="15"/>
        <item x="24"/>
        <item x="19"/>
        <item x="8"/>
        <item x="11"/>
        <item x="20"/>
        <item x="5"/>
        <item x="9"/>
        <item x="22"/>
        <item x="12"/>
        <item x="10"/>
        <item x="0"/>
        <item x="13"/>
        <item x="21"/>
        <item x="14"/>
        <item x="18"/>
        <item x="17"/>
        <item x="1"/>
        <item x="3"/>
        <item x="7"/>
        <item x="26"/>
        <item x="4"/>
        <item x="6"/>
        <item x="2"/>
        <item x="25"/>
        <item x="16"/>
        <item x="23"/>
      </items>
    </pivotField>
    <pivotField axis="axisRow" compact="0" outline="0" showAll="0" defaultSubtotal="0">
      <items count="26">
        <item x="15"/>
        <item x="20"/>
        <item x="8"/>
        <item x="5"/>
        <item x="21"/>
        <item x="13"/>
        <item x="9"/>
        <item x="10"/>
        <item x="3"/>
        <item x="7"/>
        <item x="24"/>
        <item x="0"/>
        <item x="17"/>
        <item x="4"/>
        <item x="18"/>
        <item x="11"/>
        <item x="22"/>
        <item x="25"/>
        <item x="19"/>
        <item x="12"/>
        <item x="1"/>
        <item x="23"/>
        <item x="2"/>
        <item x="16"/>
        <item x="14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3">
        <item x="2"/>
        <item x="22"/>
        <item x="14"/>
        <item x="30"/>
        <item x="6"/>
        <item x="10"/>
        <item x="32"/>
        <item x="12"/>
        <item x="15"/>
        <item x="25"/>
        <item x="27"/>
        <item x="4"/>
        <item x="7"/>
        <item x="19"/>
        <item x="23"/>
        <item x="20"/>
        <item x="16"/>
        <item x="28"/>
        <item x="21"/>
        <item x="31"/>
        <item x="18"/>
        <item x="26"/>
        <item x="13"/>
        <item x="1"/>
        <item x="24"/>
        <item x="17"/>
        <item x="3"/>
        <item x="8"/>
        <item x="29"/>
        <item x="11"/>
        <item x="0"/>
        <item x="5"/>
        <item x="9"/>
      </items>
    </pivotField>
    <pivotField compact="0" outline="0" showAll="0" defaultSubtotal="0">
      <items count="16">
        <item x="13"/>
        <item x="4"/>
        <item x="2"/>
        <item x="3"/>
        <item x="8"/>
        <item x="11"/>
        <item x="12"/>
        <item x="15"/>
        <item x="5"/>
        <item x="1"/>
        <item x="6"/>
        <item x="14"/>
        <item x="7"/>
        <item x="10"/>
        <item x="9"/>
        <item x="0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3">
        <item x="20"/>
        <item x="5"/>
        <item x="6"/>
        <item x="1"/>
        <item x="8"/>
        <item x="22"/>
        <item x="18"/>
        <item x="7"/>
        <item x="2"/>
        <item x="13"/>
        <item x="15"/>
        <item x="21"/>
        <item x="16"/>
        <item x="11"/>
        <item x="4"/>
        <item x="3"/>
        <item x="14"/>
        <item x="19"/>
        <item x="0"/>
        <item x="12"/>
        <item x="9"/>
        <item x="10"/>
        <item x="17"/>
      </items>
    </pivotField>
    <pivotField axis="axisRow" compact="0" outline="0" showAll="0" defaultSubtotal="0">
      <items count="4">
        <item x="1"/>
        <item x="2"/>
        <item x="3"/>
        <item x="0"/>
      </items>
    </pivotField>
    <pivotField compact="0" outline="0" showAll="0" defaultSubtotal="0"/>
    <pivotField axis="axisRow" compact="0" outline="0" showAll="0" defaultSubtotal="0">
      <items count="23">
        <item x="9"/>
        <item x="15"/>
        <item x="5"/>
        <item x="19"/>
        <item x="12"/>
        <item x="17"/>
        <item x="18"/>
        <item x="13"/>
        <item x="2"/>
        <item x="22"/>
        <item x="3"/>
        <item x="4"/>
        <item x="21"/>
        <item x="14"/>
        <item x="1"/>
        <item x="6"/>
        <item x="11"/>
        <item x="20"/>
        <item x="0"/>
        <item x="8"/>
        <item x="7"/>
        <item x="16"/>
        <item x="10"/>
      </items>
    </pivotField>
    <pivotField axis="axisRow" compact="0" outline="0" showAll="0" defaultSubtotal="0">
      <items count="19">
        <item x="0"/>
        <item x="6"/>
        <item x="15"/>
        <item x="17"/>
        <item x="5"/>
        <item x="1"/>
        <item x="16"/>
        <item x="13"/>
        <item x="14"/>
        <item x="7"/>
        <item x="8"/>
        <item x="9"/>
        <item x="10"/>
        <item x="12"/>
        <item x="4"/>
        <item x="11"/>
        <item x="2"/>
        <item x="3"/>
        <item x="18"/>
      </items>
    </pivotField>
    <pivotField axis="axisRow" compact="0" outline="0" showAll="0" defaultSubtotal="0">
      <items count="17">
        <item x="15"/>
        <item x="13"/>
        <item x="12"/>
        <item x="8"/>
        <item x="0"/>
        <item x="10"/>
        <item x="9"/>
        <item x="7"/>
        <item x="4"/>
        <item x="11"/>
        <item x="14"/>
        <item x="5"/>
        <item x="3"/>
        <item x="16"/>
        <item x="1"/>
        <item x="6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1">
        <item x="2"/>
        <item x="11"/>
        <item x="15"/>
        <item x="20"/>
        <item x="19"/>
        <item x="9"/>
        <item x="0"/>
        <item x="16"/>
        <item x="6"/>
        <item x="1"/>
        <item x="5"/>
        <item x="13"/>
        <item x="4"/>
        <item x="7"/>
        <item x="10"/>
        <item x="14"/>
        <item x="8"/>
        <item x="17"/>
        <item x="12"/>
        <item x="18"/>
        <item x="3"/>
      </items>
    </pivotField>
    <pivotField axis="axisRow" compact="0" outline="0" showAll="0" defaultSubtotal="0">
      <items count="20">
        <item x="19"/>
        <item x="7"/>
        <item x="15"/>
        <item x="9"/>
        <item x="13"/>
        <item x="1"/>
        <item x="12"/>
        <item x="6"/>
        <item x="10"/>
        <item x="17"/>
        <item x="4"/>
        <item x="3"/>
        <item x="11"/>
        <item x="2"/>
        <item x="16"/>
        <item x="14"/>
        <item x="8"/>
        <item x="5"/>
        <item x="0"/>
        <item x="18"/>
      </items>
    </pivotField>
    <pivotField axis="axisRow" compact="0" outline="0" showAll="0" defaultSubtotal="0">
      <items count="23">
        <item x="7"/>
        <item x="15"/>
        <item x="14"/>
        <item x="1"/>
        <item x="12"/>
        <item x="2"/>
        <item x="10"/>
        <item x="3"/>
        <item x="17"/>
        <item x="4"/>
        <item x="9"/>
        <item x="11"/>
        <item x="19"/>
        <item x="6"/>
        <item x="18"/>
        <item x="16"/>
        <item x="8"/>
        <item x="22"/>
        <item x="5"/>
        <item x="0"/>
        <item x="20"/>
        <item x="13"/>
        <item x="21"/>
      </items>
    </pivotField>
  </pivotFields>
  <rowFields count="19">
    <field x="32"/>
    <field x="43"/>
    <field x="44"/>
    <field x="45"/>
    <field x="46"/>
    <field x="47"/>
    <field x="0"/>
    <field x="33"/>
    <field x="35"/>
    <field x="36"/>
    <field x="37"/>
    <field x="2"/>
    <field x="3"/>
    <field x="4"/>
    <field x="5"/>
    <field x="6"/>
    <field x="7"/>
    <field x="8"/>
    <field x="12"/>
  </rowFields>
  <rowItems count="22">
    <i>
      <x/>
      <x v="1"/>
      <x v="1"/>
      <x v="18"/>
      <x v="19"/>
      <x v="20"/>
      <x v="2"/>
      <x v="2"/>
      <x v="17"/>
      <x v="3"/>
      <x v="4"/>
      <x v="1"/>
      <x v="1"/>
      <x v="29"/>
      <x v="17"/>
      <x v="15"/>
      <x v="1"/>
      <x/>
      <x v="3"/>
    </i>
    <i>
      <x v="1"/>
      <x v="1"/>
      <x v="1"/>
      <x v="10"/>
      <x v="17"/>
      <x v="18"/>
      <x/>
      <x v="3"/>
      <x v="2"/>
      <x v="4"/>
      <x v="11"/>
      <x v="1"/>
      <x v="1"/>
      <x v="25"/>
      <x v="7"/>
      <x v="25"/>
      <x v="3"/>
      <x v="2"/>
      <x v="27"/>
    </i>
    <i>
      <x v="2"/>
      <x v="1"/>
      <x v="1"/>
      <x v="8"/>
      <x v="7"/>
      <x v="13"/>
      <x/>
      <x/>
      <x v="15"/>
      <x v="1"/>
      <x v="4"/>
      <x v="1"/>
      <x v="1"/>
      <x v="27"/>
      <x v="25"/>
      <x v="14"/>
      <x v="7"/>
      <x v="6"/>
      <x v="32"/>
    </i>
    <i>
      <x v="3"/>
      <x v="1"/>
      <x v="1"/>
      <x v="9"/>
      <x v="5"/>
      <x v="3"/>
      <x/>
      <x v="3"/>
      <x v="14"/>
      <x v="5"/>
      <x v="14"/>
      <x v="1"/>
      <x v="1"/>
      <x v="8"/>
      <x v="9"/>
      <x v="30"/>
      <x v="17"/>
      <x v="20"/>
      <x v="23"/>
    </i>
    <i>
      <x v="6"/>
      <x v="1"/>
      <x v="1"/>
      <x v="19"/>
      <x v="14"/>
      <x v="14"/>
      <x v="2"/>
      <x v="1"/>
      <x v="6"/>
      <x v="6"/>
      <x v="10"/>
      <x v="1"/>
      <x v="1"/>
      <x v="17"/>
      <x v="27"/>
      <x v="4"/>
      <x v="5"/>
      <x v="1"/>
      <x v="14"/>
    </i>
    <i>
      <x v="9"/>
      <x v="1"/>
      <x v="1"/>
      <x v="11"/>
      <x v="16"/>
      <x v="21"/>
      <x v="1"/>
      <x v="3"/>
      <x v="7"/>
      <x v="15"/>
      <x v="5"/>
      <x v="1"/>
      <x v="1"/>
      <x v="3"/>
      <x v="17"/>
      <x v="9"/>
      <x v="21"/>
      <x v="13"/>
      <x v="20"/>
    </i>
    <i>
      <x v="10"/>
      <x v="1"/>
      <x v="1"/>
      <x v="2"/>
      <x v="3"/>
      <x v="1"/>
      <x v="1"/>
      <x v="3"/>
      <x v="1"/>
      <x v="7"/>
      <x v="2"/>
      <x v="1"/>
      <x v="1"/>
      <x v="12"/>
      <x v="24"/>
      <x v="13"/>
      <x v="15"/>
      <x v="14"/>
      <x v="15"/>
    </i>
    <i>
      <x v="11"/>
      <x v="1"/>
      <x v="1"/>
      <x v="4"/>
      <x/>
      <x v="22"/>
      <x v="2"/>
      <x v="3"/>
      <x v="12"/>
      <x v="18"/>
      <x v="13"/>
      <x v="1"/>
      <x v="1"/>
      <x v="30"/>
      <x v="13"/>
      <x v="7"/>
      <x v="24"/>
      <x v="10"/>
      <x v="19"/>
    </i>
    <i>
      <x v="12"/>
      <x v="1"/>
      <x v="1"/>
      <x v="7"/>
      <x v="15"/>
      <x v="15"/>
      <x v="2"/>
      <x v="3"/>
      <x v="21"/>
      <x v="8"/>
      <x v="1"/>
      <x v="1"/>
      <x v="1"/>
      <x v="14"/>
      <x v="10"/>
      <x v="28"/>
      <x v="9"/>
      <x v="18"/>
      <x v="18"/>
    </i>
    <i r="13">
      <x v="26"/>
      <x v="3"/>
      <x v="3"/>
      <x v="26"/>
      <x v="21"/>
      <x v="17"/>
    </i>
    <i>
      <x v="13"/>
      <x v="1"/>
      <x v="1"/>
      <x v="1"/>
      <x v="12"/>
      <x v="11"/>
      <x v="1"/>
      <x v="3"/>
      <x v="16"/>
      <x v="11"/>
      <x v="3"/>
      <x v="1"/>
      <x v="1"/>
      <x v="2"/>
      <x v="14"/>
      <x v="31"/>
      <x/>
      <x/>
      <x v="8"/>
    </i>
    <i>
      <x v="16"/>
      <x v="1"/>
      <x v="1"/>
      <x v="15"/>
      <x v="4"/>
      <x v="2"/>
      <x v="1"/>
      <x v="3"/>
      <x v="13"/>
      <x v="13"/>
      <x v="9"/>
      <x v="1"/>
      <x v="1"/>
      <x v="7"/>
      <x v="17"/>
      <x v="8"/>
      <x v="22"/>
      <x v="25"/>
      <x v="13"/>
    </i>
    <i>
      <x v="17"/>
      <x v="1"/>
      <x v="1"/>
      <x v="8"/>
      <x v="9"/>
      <x v="12"/>
      <x v="2"/>
      <x v="3"/>
      <x v="3"/>
      <x v="8"/>
      <x/>
      <x v="1"/>
      <x v="1"/>
      <x v="20"/>
      <x v="23"/>
      <x v="26"/>
      <x v="8"/>
      <x v="16"/>
      <x v="9"/>
    </i>
    <i r="13">
      <x v="22"/>
      <x v="10"/>
      <x v="17"/>
      <x v="3"/>
      <x v="2"/>
      <x v="21"/>
    </i>
    <i r="13">
      <x v="24"/>
      <x v="15"/>
      <x v="10"/>
      <x v="2"/>
      <x/>
      <x v="10"/>
    </i>
    <i>
      <x v="18"/>
      <x v="1"/>
      <x v="1"/>
      <x v="6"/>
      <x v="18"/>
      <x v="19"/>
      <x/>
      <x v="3"/>
      <x v="18"/>
      <x/>
      <x v="4"/>
      <x/>
      <x/>
      <x v="19"/>
      <x v="21"/>
      <x v="2"/>
      <x v="6"/>
      <x v="3"/>
      <x v="31"/>
    </i>
    <i r="11">
      <x v="1"/>
      <x v="1"/>
      <x v="1"/>
      <x v="20"/>
      <x v="27"/>
      <x v="11"/>
      <x v="11"/>
      <x v="30"/>
    </i>
    <i r="13">
      <x v="10"/>
      <x/>
      <x v="23"/>
      <x v="23"/>
      <x v="22"/>
      <x/>
    </i>
    <i r="13">
      <x v="18"/>
      <x v="4"/>
      <x v="12"/>
      <x v="18"/>
      <x v="8"/>
      <x v="26"/>
    </i>
    <i r="6">
      <x v="1"/>
      <x v="3"/>
      <x v="18"/>
      <x/>
      <x v="4"/>
      <x v="1"/>
      <x v="1"/>
      <x v="5"/>
      <x v="18"/>
      <x v="21"/>
      <x v="4"/>
      <x v="15"/>
      <x v="29"/>
    </i>
    <i>
      <x v="20"/>
      <x v="1"/>
      <x v="1"/>
      <x v="5"/>
      <x v="3"/>
      <x v="10"/>
      <x v="1"/>
      <x v="3"/>
      <x/>
      <x v="10"/>
      <x v="7"/>
      <x v="1"/>
      <x v="1"/>
      <x/>
      <x v="10"/>
      <x v="11"/>
      <x v="12"/>
      <x v="5"/>
      <x v="2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B4DBC6-E12E-468E-835F-D744BBAA5DE7}" name="Tabelle3" displayName="Tabelle3" ref="A1:E22" totalsRowShown="0" headerRowDxfId="202" dataDxfId="201">
  <autoFilter ref="A1:E22" xr:uid="{47B4DBC6-E12E-468E-835F-D744BBAA5DE7}"/>
  <sortState xmlns:xlrd2="http://schemas.microsoft.com/office/spreadsheetml/2017/richdata2" ref="A2:E22">
    <sortCondition ref="D1:D22"/>
  </sortState>
  <tableColumns count="5">
    <tableColumn id="1" xr3:uid="{19A95066-A506-4D97-9A6C-080D0B1C7EAD}" name="Firma" dataDxfId="200"/>
    <tableColumn id="4" xr3:uid="{0CACB953-61E7-4F06-990C-11857E9557F4}" name="LE Nachname" dataDxfId="199"/>
    <tableColumn id="5" xr3:uid="{10C9C6B7-6E77-4B66-9415-DADD05E15437}" name="LE Vorname" dataDxfId="198"/>
    <tableColumn id="2" xr3:uid="{0516DB19-9960-40C2-ABC0-5929C09317C7}" name="Gruppe" dataDxfId="197"/>
    <tableColumn id="3" xr3:uid="{306BE9BE-E744-4C8D-A3E4-20894D76ECF9}" name="Prüfungszeiten" dataDxfId="19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AV36" headerRowDxfId="195" dataDxfId="194">
  <autoFilter ref="A1:AV36" xr:uid="{00000000-0009-0000-0100-000001000000}"/>
  <sortState xmlns:xlrd2="http://schemas.microsoft.com/office/spreadsheetml/2017/richdata2" ref="A2:AV36">
    <sortCondition ref="A1:A36"/>
  </sortState>
  <tableColumns count="48">
    <tableColumn id="1" xr3:uid="{00000000-0010-0000-0000-000001000000}" name="Gruppe" totalsRowFunction="count" dataDxfId="193" totalsRowDxfId="192"/>
    <tableColumn id="46" xr3:uid="{00000000-0010-0000-0000-00002E000000}" name="Prüfungszeiten" totalsRowFunction="count" dataDxfId="191" totalsRowDxfId="190"/>
    <tableColumn id="43" xr3:uid="{77AD635D-16B6-419E-9DC3-F474A8B8283D}" name="LE Ehrung" dataDxfId="189" totalsRowDxfId="188">
      <calculatedColumnFormula>+IF(Tabelle1[[#This Row],[LE Anrede2]]="Herr", "geehrter","geehrte")</calculatedColumnFormula>
    </tableColumn>
    <tableColumn id="45" xr3:uid="{00000000-0010-0000-0000-00002D000000}" name="LE Anrede2" dataDxfId="187" totalsRowDxfId="186"/>
    <tableColumn id="2" xr3:uid="{00000000-0010-0000-0000-000002000000}" name="LE Nachname" totalsRowFunction="count" dataDxfId="185" totalsRowDxfId="184"/>
    <tableColumn id="3" xr3:uid="{00000000-0010-0000-0000-000003000000}" name="LE Vorname" dataDxfId="183" totalsRowDxfId="182"/>
    <tableColumn id="4" xr3:uid="{00000000-0010-0000-0000-000004000000}" name="LE Adresse" dataDxfId="181" totalsRowDxfId="180"/>
    <tableColumn id="5" xr3:uid="{00000000-0010-0000-0000-000005000000}" name="LE PLZ" dataDxfId="179" totalsRowDxfId="178"/>
    <tableColumn id="6" xr3:uid="{00000000-0010-0000-0000-000006000000}" name="LE Ort" dataDxfId="177" totalsRowDxfId="176"/>
    <tableColumn id="7" xr3:uid="{00000000-0010-0000-0000-000007000000}" name="LE Telefon" dataDxfId="175" totalsRowDxfId="174"/>
    <tableColumn id="8" xr3:uid="{00000000-0010-0000-0000-000008000000}" name="LE Telefon direkt" dataDxfId="173" totalsRowDxfId="172"/>
    <tableColumn id="9" xr3:uid="{00000000-0010-0000-0000-000009000000}" name="LE Mobile" dataDxfId="171" totalsRowDxfId="170"/>
    <tableColumn id="10" xr3:uid="{00000000-0010-0000-0000-00000A000000}" name="LE E-Mail" dataDxfId="169" totalsRowDxfId="168"/>
    <tableColumn id="47" xr3:uid="{14ACC670-6F17-4624-8159-60F541E32E68}" name="LE E-Mail2" dataDxfId="167" totalsRowDxfId="166"/>
    <tableColumn id="48" xr3:uid="{8147698B-CE3C-4289-84B4-D69F50211C57}" name="LE E-Mail3" dataDxfId="165" totalsRowDxfId="164"/>
    <tableColumn id="11" xr3:uid="{00000000-0010-0000-0000-00000B000000}" name="LE Geburtsdatum" dataDxfId="163" totalsRowDxfId="162"/>
    <tableColumn id="12" xr3:uid="{00000000-0010-0000-0000-00000C000000}" name="LE Lehrbeginn" dataDxfId="161" totalsRowDxfId="160"/>
    <tableColumn id="13" xr3:uid="{00000000-0010-0000-0000-00000D000000}" name="LE Lehrende" dataDxfId="159" totalsRowDxfId="158"/>
    <tableColumn id="14" xr3:uid="{00000000-0010-0000-0000-00000E000000}" name="LE Bildungsplan" dataDxfId="157" totalsRowDxfId="156"/>
    <tableColumn id="15" xr3:uid="{00000000-0010-0000-0000-00000F000000}" name="LE Verkürzte Lehre" dataDxfId="155" totalsRowDxfId="154"/>
    <tableColumn id="16" xr3:uid="{00000000-0010-0000-0000-000010000000}" name="LE Verlängerte Lehre" dataDxfId="153" totalsRowDxfId="152"/>
    <tableColumn id="17" xr3:uid="{00000000-0010-0000-0000-000011000000}" name="LE Berufsfachschule" dataDxfId="151" totalsRowDxfId="150"/>
    <tableColumn id="18" xr3:uid="{00000000-0010-0000-0000-000012000000}" name="LE Klasse" dataDxfId="149" totalsRowDxfId="148"/>
    <tableColumn id="19" xr3:uid="{00000000-0010-0000-0000-000013000000}" name="LE Schultage" dataDxfId="147" totalsRowDxfId="146"/>
    <tableColumn id="20" xr3:uid="{00000000-0010-0000-0000-000014000000}" name="LE Beruf" dataDxfId="145" totalsRowDxfId="144"/>
    <tableColumn id="21" xr3:uid="{00000000-0010-0000-0000-000015000000}" name="LE Fachrichtung" dataDxfId="143" totalsRowDxfId="142"/>
    <tableColumn id="22" xr3:uid="{00000000-0010-0000-0000-000016000000}" name="LE BM" dataDxfId="141" totalsRowDxfId="140"/>
    <tableColumn id="23" xr3:uid="{00000000-0010-0000-0000-000017000000}" name="LE BM-Typ" dataDxfId="139" totalsRowDxfId="138"/>
    <tableColumn id="24" xr3:uid="{00000000-0010-0000-0000-000018000000}" name="LE LV-Nummer" dataDxfId="137" totalsRowDxfId="136"/>
    <tableColumn id="25" xr3:uid="{00000000-0010-0000-0000-000019000000}" name="LE ÜK-Anbieter" dataDxfId="135" totalsRowDxfId="134"/>
    <tableColumn id="26" xr3:uid="{00000000-0010-0000-0000-00001A000000}" name="LE Bemerkungen" dataDxfId="133" totalsRowDxfId="132"/>
    <tableColumn id="27" xr3:uid="{00000000-0010-0000-0000-00001B000000}" name="LE Passwort" dataDxfId="131" totalsRowDxfId="130"/>
    <tableColumn id="28" xr3:uid="{00000000-0010-0000-0000-00001C000000}" name="Firma" dataDxfId="129" totalsRowDxfId="128"/>
    <tableColumn id="29" xr3:uid="{00000000-0010-0000-0000-00001D000000}" name="Firma Zusatz 1" dataDxfId="127" totalsRowDxfId="126"/>
    <tableColumn id="30" xr3:uid="{00000000-0010-0000-0000-00001E000000}" name="Firma Zusatz 2" dataDxfId="125" totalsRowDxfId="124"/>
    <tableColumn id="31" xr3:uid="{00000000-0010-0000-0000-00001F000000}" name="Adresse" dataDxfId="123" totalsRowDxfId="122"/>
    <tableColumn id="32" xr3:uid="{00000000-0010-0000-0000-000020000000}" name="PLZ" dataDxfId="121" totalsRowDxfId="120"/>
    <tableColumn id="33" xr3:uid="{00000000-0010-0000-0000-000021000000}" name="Ort" dataDxfId="119" totalsRowDxfId="118"/>
    <tableColumn id="34" xr3:uid="{00000000-0010-0000-0000-000022000000}" name="Telefon" dataDxfId="117" totalsRowDxfId="116"/>
    <tableColumn id="35" xr3:uid="{00000000-0010-0000-0000-000023000000}" name="Kanton" dataDxfId="115" totalsRowDxfId="114"/>
    <tableColumn id="36" xr3:uid="{00000000-0010-0000-0000-000024000000}" name="Sektion" dataDxfId="113" totalsRowDxfId="112"/>
    <tableColumn id="37" xr3:uid="{00000000-0010-0000-0000-000025000000}" name="Mitgliedernr" dataDxfId="111" totalsRowDxfId="110"/>
    <tableColumn id="38" xr3:uid="{00000000-0010-0000-0000-000026000000}" name="Nichtmitglied" dataDxfId="109" totalsRowDxfId="108"/>
    <tableColumn id="44" xr3:uid="{6234718D-C6D6-4591-8300-A2858173D345}" name="BB Ehrung" dataDxfId="107" totalsRowDxfId="106">
      <calculatedColumnFormula>+IF(Tabelle1[[#This Row],[BB Anrede]]="Herr", "geehrter","geehrte")</calculatedColumnFormula>
    </tableColumn>
    <tableColumn id="39" xr3:uid="{00000000-0010-0000-0000-000027000000}" name="BB Anrede" dataDxfId="105" totalsRowDxfId="104"/>
    <tableColumn id="40" xr3:uid="{00000000-0010-0000-0000-000028000000}" name="BB Nachname" dataDxfId="103" totalsRowDxfId="102"/>
    <tableColumn id="41" xr3:uid="{00000000-0010-0000-0000-000029000000}" name="BB Vorname" dataDxfId="101" totalsRowDxfId="100"/>
    <tableColumn id="42" xr3:uid="{00000000-0010-0000-0000-00002A000000}" name="BB E-Mail" totalsRowFunction="count" dataDxfId="99" totalsRowDxfId="98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66B513-CA5A-4D4C-956F-6CD823AD52B5}" name="Tabelle13" displayName="Tabelle13" ref="A1:AV22" totalsRowCount="1" headerRowDxfId="97" dataDxfId="96">
  <autoFilter ref="A1:AV21" xr:uid="{FF66B513-CA5A-4D4C-956F-6CD823AD52B5}"/>
  <sortState xmlns:xlrd2="http://schemas.microsoft.com/office/spreadsheetml/2017/richdata2" ref="A2:AV21">
    <sortCondition ref="E1:E21"/>
  </sortState>
  <tableColumns count="48">
    <tableColumn id="1" xr3:uid="{6960BD38-395B-495C-912D-DB5A55C1B704}" name="Gruppe" totalsRowFunction="count" dataDxfId="95" totalsRowDxfId="47"/>
    <tableColumn id="46" xr3:uid="{36CC43C3-9198-4A8C-94D5-BE43A0F5BBC4}" name="Prüfungszeiten" totalsRowFunction="count" dataDxfId="94" totalsRowDxfId="46"/>
    <tableColumn id="43" xr3:uid="{BF30F17F-FBD2-47FC-9B5F-483B3DD17D93}" name="LE Ehrung" dataDxfId="93" totalsRowDxfId="45">
      <calculatedColumnFormula>+IF(Tabelle13[[#This Row],[LE Anrede2]]="Herr", "geehrter","geehrte")</calculatedColumnFormula>
    </tableColumn>
    <tableColumn id="45" xr3:uid="{AE99EA31-ED3E-45B5-9CD3-74F492AD6F68}" name="LE Anrede2" dataDxfId="92" totalsRowDxfId="44"/>
    <tableColumn id="2" xr3:uid="{55E3CEB9-925F-4085-B301-04F991D0AAC2}" name="LE Nachname" totalsRowFunction="count" dataDxfId="91" totalsRowDxfId="43"/>
    <tableColumn id="3" xr3:uid="{A340B0DA-38C0-40BB-9A67-EE5232631224}" name="LE Vorname" dataDxfId="90" totalsRowDxfId="42"/>
    <tableColumn id="4" xr3:uid="{C7B41D11-CD4A-4C41-8EFF-75BA07B4A1A4}" name="LE Adresse" dataDxfId="89" totalsRowDxfId="41"/>
    <tableColumn id="5" xr3:uid="{72A067A4-1820-458A-AD10-C5C08B385673}" name="LE PLZ" dataDxfId="88" totalsRowDxfId="40"/>
    <tableColumn id="6" xr3:uid="{08065FD9-2229-4F0A-A742-A1CF4C4FA2BD}" name="LE Ort" dataDxfId="87" totalsRowDxfId="39"/>
    <tableColumn id="7" xr3:uid="{A59ED9E3-B989-44E3-A79E-8A491EAA2953}" name="LE Telefon" dataDxfId="86" totalsRowDxfId="38"/>
    <tableColumn id="8" xr3:uid="{1BEC32C2-E81B-4D75-86CB-2182ED037F01}" name="LE Telefon direkt" dataDxfId="85" totalsRowDxfId="37"/>
    <tableColumn id="9" xr3:uid="{3202DE25-3CD8-4CDF-8142-1BC2D4B0AFD0}" name="LE Mobile" dataDxfId="84" totalsRowDxfId="36"/>
    <tableColumn id="10" xr3:uid="{6EFC8FCB-EAC6-4533-BD6A-317292D4CB82}" name="LE E-Mail" dataDxfId="83" totalsRowDxfId="35"/>
    <tableColumn id="47" xr3:uid="{8D92649B-627D-4E2D-B95C-3CA89699B6DB}" name="LE E-Mail2" dataDxfId="82" totalsRowDxfId="34"/>
    <tableColumn id="48" xr3:uid="{B1F70360-5C14-4B51-8006-6110484E147A}" name="LE E-Mail3" dataDxfId="81" totalsRowDxfId="33"/>
    <tableColumn id="11" xr3:uid="{E5409221-3C7A-4B96-A829-A78591891294}" name="LE Geburtsdatum" dataDxfId="80" totalsRowDxfId="32"/>
    <tableColumn id="12" xr3:uid="{AE3A6331-C17E-498B-A577-DCE01FF8F3F9}" name="LE Lehrbeginn" dataDxfId="79" totalsRowDxfId="31"/>
    <tableColumn id="13" xr3:uid="{930C40D2-A431-48B9-B5EF-4B6798052FA0}" name="LE Lehrende" dataDxfId="78" totalsRowDxfId="30"/>
    <tableColumn id="14" xr3:uid="{29B544FB-1D25-4CA9-8902-6650A52381A1}" name="LE Bildungsplan" dataDxfId="77" totalsRowDxfId="29"/>
    <tableColumn id="15" xr3:uid="{C2BA1225-F791-493B-BF83-F2A7E4EE0108}" name="LE Verkürzte Lehre" dataDxfId="76" totalsRowDxfId="28"/>
    <tableColumn id="16" xr3:uid="{27A0A9D5-BCBC-4104-A621-A2DAF205CA56}" name="LE Verlängerte Lehre" dataDxfId="75" totalsRowDxfId="27"/>
    <tableColumn id="17" xr3:uid="{FE1CBC87-ABFF-4D41-AE43-508834D61B29}" name="LE Berufsfachschule" dataDxfId="74" totalsRowDxfId="26"/>
    <tableColumn id="18" xr3:uid="{93B3F37A-2C22-4F52-AA68-C3A4E1FA3AA6}" name="LE Klasse" dataDxfId="73" totalsRowDxfId="25"/>
    <tableColumn id="19" xr3:uid="{8DF1B1A2-604B-4945-A418-4FEF30CBE373}" name="LE Schultage" dataDxfId="72" totalsRowDxfId="24"/>
    <tableColumn id="20" xr3:uid="{FCF3A0FB-B881-4699-896D-D8CB134C8E99}" name="LE Beruf" dataDxfId="71" totalsRowDxfId="23"/>
    <tableColumn id="21" xr3:uid="{9EEC4E3F-D3E9-45BC-B495-453007692E74}" name="LE Fachrichtung" dataDxfId="70" totalsRowDxfId="22"/>
    <tableColumn id="22" xr3:uid="{14555E41-CF15-4121-A829-3DDA05946F14}" name="LE BM" dataDxfId="69" totalsRowDxfId="21"/>
    <tableColumn id="23" xr3:uid="{A859D555-7F63-4B51-BE41-E25B7A67625E}" name="LE BM-Typ" dataDxfId="68" totalsRowDxfId="20"/>
    <tableColumn id="24" xr3:uid="{F67D2BEA-9762-42C4-92D0-2CC20AEECE09}" name="LE LV-Nummer" dataDxfId="67" totalsRowDxfId="19"/>
    <tableColumn id="25" xr3:uid="{7C000A25-698E-48B2-895D-E5ED7AE2AC86}" name="LE ÜK-Anbieter" dataDxfId="66" totalsRowDxfId="18"/>
    <tableColumn id="26" xr3:uid="{3C7A97E8-34AA-423C-82F6-B9A515C6F224}" name="LE Bemerkungen" dataDxfId="65" totalsRowDxfId="17"/>
    <tableColumn id="27" xr3:uid="{2302B17C-58FE-49E1-B5E4-DECA39483B45}" name="LE Passwort" dataDxfId="64" totalsRowDxfId="16"/>
    <tableColumn id="28" xr3:uid="{39030F15-9416-402C-8E48-5EAB9BC87BD4}" name="Firma" dataDxfId="63" totalsRowDxfId="15"/>
    <tableColumn id="29" xr3:uid="{0CA9A195-D406-46B4-A6D5-CEDC2C9B8E47}" name="Firma Zusatz 1" dataDxfId="62" totalsRowDxfId="14"/>
    <tableColumn id="30" xr3:uid="{50E45CB1-DFA6-41AD-898C-8BC975DACB11}" name="Firma Zusatz 2" dataDxfId="61" totalsRowDxfId="13"/>
    <tableColumn id="31" xr3:uid="{5BFB2E77-0B29-4569-86F0-494CEA8F8115}" name="Adresse" dataDxfId="60" totalsRowDxfId="12"/>
    <tableColumn id="32" xr3:uid="{CC76BC8F-A7A4-4DD1-BF4C-F09D91BC45D3}" name="PLZ" dataDxfId="59" totalsRowDxfId="11"/>
    <tableColumn id="33" xr3:uid="{848220DF-95A2-43EF-8995-59C8E756B5CC}" name="Ort" dataDxfId="58" totalsRowDxfId="10"/>
    <tableColumn id="34" xr3:uid="{510DC624-0669-42EA-9484-9497C6A7877C}" name="Telefon" dataDxfId="57" totalsRowDxfId="9"/>
    <tableColumn id="35" xr3:uid="{96762DFA-0D3A-4611-B9E3-F66B1B976318}" name="Kanton" dataDxfId="56" totalsRowDxfId="8"/>
    <tableColumn id="36" xr3:uid="{2625ECAB-C81F-4D01-87FD-B5B2B080ADC3}" name="Sektion" dataDxfId="55" totalsRowDxfId="7"/>
    <tableColumn id="37" xr3:uid="{C017D9D9-BCB4-4304-9359-553A9DC1F4F8}" name="Mitgliedernr" dataDxfId="54" totalsRowDxfId="6"/>
    <tableColumn id="38" xr3:uid="{778F41F0-D939-4321-B5F8-2F0F42745AC6}" name="Nichtmitglied" dataDxfId="53" totalsRowDxfId="5"/>
    <tableColumn id="44" xr3:uid="{A1F26442-DA1C-40D6-BFF5-E193F9D8D019}" name="BB Ehrung" dataDxfId="52" totalsRowDxfId="4">
      <calculatedColumnFormula>+IF(Tabelle13[[#This Row],[BB Anrede]]="Herr", "geehrter","geehrte")</calculatedColumnFormula>
    </tableColumn>
    <tableColumn id="39" xr3:uid="{15C0728B-073F-4C3A-AE67-3D200C03F342}" name="BB Anrede" dataDxfId="51" totalsRowDxfId="3"/>
    <tableColumn id="40" xr3:uid="{E0030865-3EFF-4389-9736-9DC4BDC6CF31}" name="BB Nachname" dataDxfId="50" totalsRowDxfId="2"/>
    <tableColumn id="41" xr3:uid="{A197F4C3-E2BE-4B8A-9442-849B15A19135}" name="BB Vorname" dataDxfId="49" totalsRowDxfId="1"/>
    <tableColumn id="42" xr3:uid="{A7C4BFED-5131-486A-AF28-2E9ED01D5F58}" name="BB E-Mail" totalsRowFunction="count" dataDxfId="48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027232@edu.sbl.ch" TargetMode="External"/><Relationship Id="rId13" Type="http://schemas.openxmlformats.org/officeDocument/2006/relationships/hyperlink" Target="mailto:e027681@edu.sbl.ch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mailto:E027185@edu.sbl.ch" TargetMode="External"/><Relationship Id="rId7" Type="http://schemas.openxmlformats.org/officeDocument/2006/relationships/hyperlink" Target="mailto:e027674@edu.sbl.ch" TargetMode="External"/><Relationship Id="rId12" Type="http://schemas.openxmlformats.org/officeDocument/2006/relationships/hyperlink" Target="mailto:e027410@edu.sbl.ch" TargetMode="External"/><Relationship Id="rId17" Type="http://schemas.openxmlformats.org/officeDocument/2006/relationships/hyperlink" Target="mailto:schwald@agvsbsbl.ch" TargetMode="External"/><Relationship Id="rId2" Type="http://schemas.openxmlformats.org/officeDocument/2006/relationships/hyperlink" Target="mailto:e027799@edu.sbl.ch" TargetMode="External"/><Relationship Id="rId16" Type="http://schemas.openxmlformats.org/officeDocument/2006/relationships/hyperlink" Target="mailto:E027406@edu.sbl.ch" TargetMode="External"/><Relationship Id="rId1" Type="http://schemas.openxmlformats.org/officeDocument/2006/relationships/hyperlink" Target="mailto:E028565@edu.sbl.ch" TargetMode="External"/><Relationship Id="rId6" Type="http://schemas.openxmlformats.org/officeDocument/2006/relationships/hyperlink" Target="mailto:e027391@edu.sbl.ch" TargetMode="External"/><Relationship Id="rId11" Type="http://schemas.openxmlformats.org/officeDocument/2006/relationships/hyperlink" Target="mailto:e027183@edu.sbl.ch" TargetMode="External"/><Relationship Id="rId5" Type="http://schemas.openxmlformats.org/officeDocument/2006/relationships/hyperlink" Target="mailto:e027218@edu.sbl.ch" TargetMode="External"/><Relationship Id="rId15" Type="http://schemas.openxmlformats.org/officeDocument/2006/relationships/hyperlink" Target="mailto:e014434@sbl.ch" TargetMode="External"/><Relationship Id="rId10" Type="http://schemas.openxmlformats.org/officeDocument/2006/relationships/hyperlink" Target="mailto:e027844@edu.sbl.ch" TargetMode="External"/><Relationship Id="rId19" Type="http://schemas.openxmlformats.org/officeDocument/2006/relationships/table" Target="../tables/table2.xml"/><Relationship Id="rId4" Type="http://schemas.openxmlformats.org/officeDocument/2006/relationships/hyperlink" Target="mailto:E027217@edu.sbl.ch" TargetMode="External"/><Relationship Id="rId9" Type="http://schemas.openxmlformats.org/officeDocument/2006/relationships/hyperlink" Target="mailto:e027166@edu.sbl.ch" TargetMode="External"/><Relationship Id="rId14" Type="http://schemas.openxmlformats.org/officeDocument/2006/relationships/hyperlink" Target="mailto:E027406@edu.sbl.ch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027681@edu.sbl.ch" TargetMode="External"/><Relationship Id="rId3" Type="http://schemas.openxmlformats.org/officeDocument/2006/relationships/hyperlink" Target="mailto:E027217@edu.sbl.ch" TargetMode="External"/><Relationship Id="rId7" Type="http://schemas.openxmlformats.org/officeDocument/2006/relationships/hyperlink" Target="mailto:e027844@edu.sbl.ch" TargetMode="External"/><Relationship Id="rId2" Type="http://schemas.openxmlformats.org/officeDocument/2006/relationships/hyperlink" Target="mailto:E027185@edu.sbl.ch" TargetMode="External"/><Relationship Id="rId1" Type="http://schemas.openxmlformats.org/officeDocument/2006/relationships/hyperlink" Target="mailto:E028565@edu.sbl.ch" TargetMode="External"/><Relationship Id="rId6" Type="http://schemas.openxmlformats.org/officeDocument/2006/relationships/hyperlink" Target="mailto:e027232@edu.sbl.ch" TargetMode="External"/><Relationship Id="rId11" Type="http://schemas.openxmlformats.org/officeDocument/2006/relationships/table" Target="../tables/table3.xml"/><Relationship Id="rId5" Type="http://schemas.openxmlformats.org/officeDocument/2006/relationships/hyperlink" Target="mailto:e027391@edu.sbl.ch" TargetMode="External"/><Relationship Id="rId10" Type="http://schemas.openxmlformats.org/officeDocument/2006/relationships/hyperlink" Target="mailto:E027406@edu.sbl.ch" TargetMode="External"/><Relationship Id="rId4" Type="http://schemas.openxmlformats.org/officeDocument/2006/relationships/hyperlink" Target="mailto:e027218@edu.sbl.ch" TargetMode="External"/><Relationship Id="rId9" Type="http://schemas.openxmlformats.org/officeDocument/2006/relationships/hyperlink" Target="mailto:E027406@edu.sbl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2D95D-2D69-4133-AD7F-D17E1BBCE1FB}">
  <dimension ref="A1:S23"/>
  <sheetViews>
    <sheetView topLeftCell="K1" zoomScale="115" zoomScaleNormal="115" workbookViewId="0">
      <selection sqref="A1:S22"/>
    </sheetView>
  </sheetViews>
  <sheetFormatPr baseColWidth="10" defaultRowHeight="15" x14ac:dyDescent="0.25"/>
  <cols>
    <col min="1" max="1" width="34.5703125" bestFit="1" customWidth="1"/>
    <col min="2" max="2" width="20.28515625" bestFit="1" customWidth="1"/>
    <col min="3" max="3" width="11.7109375" customWidth="1"/>
    <col min="4" max="4" width="12.28515625" bestFit="1" customWidth="1"/>
    <col min="5" max="5" width="11.85546875" customWidth="1"/>
    <col min="6" max="6" width="8" bestFit="1" customWidth="1"/>
    <col min="7" max="7" width="15.42578125" bestFit="1" customWidth="1"/>
    <col min="8" max="8" width="31.7109375" bestFit="1" customWidth="1"/>
    <col min="9" max="9" width="22.7109375" bestFit="1" customWidth="1"/>
    <col min="10" max="10" width="26.5703125" bestFit="1" customWidth="1"/>
    <col min="11" max="11" width="14" bestFit="1" customWidth="1"/>
    <col min="12" max="12" width="11.42578125" bestFit="1" customWidth="1"/>
    <col min="13" max="13" width="11.85546875" bestFit="1" customWidth="1"/>
    <col min="14" max="14" width="14.42578125" bestFit="1" customWidth="1"/>
    <col min="15" max="15" width="13.28515625" bestFit="1" customWidth="1"/>
    <col min="16" max="18" width="31.7109375" bestFit="1" customWidth="1"/>
    <col min="19" max="19" width="30.85546875" bestFit="1" customWidth="1"/>
    <col min="20" max="20" width="22.42578125" bestFit="1" customWidth="1"/>
    <col min="21" max="21" width="17.140625" bestFit="1" customWidth="1"/>
    <col min="22" max="22" width="20.85546875" bestFit="1" customWidth="1"/>
    <col min="23" max="23" width="18.28515625" bestFit="1" customWidth="1"/>
    <col min="24" max="24" width="20.7109375" bestFit="1" customWidth="1"/>
    <col min="25" max="25" width="14.42578125" bestFit="1" customWidth="1"/>
    <col min="26" max="26" width="10.42578125" bestFit="1" customWidth="1"/>
    <col min="27" max="27" width="6.140625" bestFit="1" customWidth="1"/>
    <col min="28" max="28" width="6.7109375" bestFit="1" customWidth="1"/>
    <col min="29" max="29" width="6.42578125" bestFit="1" customWidth="1"/>
    <col min="30" max="30" width="14.42578125" bestFit="1" customWidth="1"/>
    <col min="31" max="31" width="21.5703125" bestFit="1" customWidth="1"/>
    <col min="32" max="32" width="19.85546875" bestFit="1" customWidth="1"/>
    <col min="33" max="33" width="21.5703125" bestFit="1" customWidth="1"/>
    <col min="34" max="34" width="19.85546875" bestFit="1" customWidth="1"/>
    <col min="35" max="35" width="21.5703125" bestFit="1" customWidth="1"/>
    <col min="36" max="36" width="19.85546875" bestFit="1" customWidth="1"/>
    <col min="37" max="37" width="21.5703125" bestFit="1" customWidth="1"/>
    <col min="38" max="38" width="19.85546875" bestFit="1" customWidth="1"/>
    <col min="39" max="39" width="21.5703125" bestFit="1" customWidth="1"/>
    <col min="40" max="40" width="19.85546875" bestFit="1" customWidth="1"/>
    <col min="41" max="41" width="21.5703125" bestFit="1" customWidth="1"/>
    <col min="42" max="42" width="19.85546875" bestFit="1" customWidth="1"/>
    <col min="43" max="43" width="21.5703125" bestFit="1" customWidth="1"/>
    <col min="44" max="44" width="19.85546875" bestFit="1" customWidth="1"/>
    <col min="45" max="45" width="21.5703125" bestFit="1" customWidth="1"/>
    <col min="46" max="46" width="19.85546875" bestFit="1" customWidth="1"/>
    <col min="47" max="47" width="21.5703125" bestFit="1" customWidth="1"/>
    <col min="48" max="48" width="19.85546875" bestFit="1" customWidth="1"/>
    <col min="49" max="49" width="21.5703125" bestFit="1" customWidth="1"/>
    <col min="50" max="50" width="19.85546875" bestFit="1" customWidth="1"/>
    <col min="51" max="51" width="21.5703125" bestFit="1" customWidth="1"/>
    <col min="52" max="52" width="19.85546875" bestFit="1" customWidth="1"/>
    <col min="53" max="53" width="21.5703125" bestFit="1" customWidth="1"/>
    <col min="54" max="54" width="19.85546875" bestFit="1" customWidth="1"/>
    <col min="55" max="55" width="21.5703125" bestFit="1" customWidth="1"/>
    <col min="56" max="56" width="19.85546875" bestFit="1" customWidth="1"/>
    <col min="57" max="57" width="21.5703125" bestFit="1" customWidth="1"/>
    <col min="58" max="58" width="27.28515625" bestFit="1" customWidth="1"/>
    <col min="59" max="59" width="29" bestFit="1" customWidth="1"/>
    <col min="60" max="60" width="13.5703125" bestFit="1" customWidth="1"/>
    <col min="61" max="61" width="6.42578125" bestFit="1" customWidth="1"/>
    <col min="62" max="62" width="12.28515625" bestFit="1" customWidth="1"/>
    <col min="63" max="63" width="12.42578125" bestFit="1" customWidth="1"/>
    <col min="64" max="64" width="18.42578125" bestFit="1" customWidth="1"/>
    <col min="65" max="65" width="7.140625" bestFit="1" customWidth="1"/>
    <col min="66" max="66" width="13.140625" bestFit="1" customWidth="1"/>
    <col min="67" max="67" width="14.42578125" bestFit="1" customWidth="1"/>
    <col min="68" max="68" width="12" bestFit="1" customWidth="1"/>
    <col min="69" max="69" width="14.42578125" bestFit="1" customWidth="1"/>
  </cols>
  <sheetData>
    <row r="1" spans="1:19" x14ac:dyDescent="0.25">
      <c r="A1" s="19" t="s">
        <v>26</v>
      </c>
      <c r="B1" s="19" t="s">
        <v>450</v>
      </c>
      <c r="C1" s="19" t="s">
        <v>37</v>
      </c>
      <c r="D1" s="19" t="s">
        <v>38</v>
      </c>
      <c r="E1" s="19" t="s">
        <v>39</v>
      </c>
      <c r="F1" s="19" t="s">
        <v>40</v>
      </c>
      <c r="G1" s="19" t="s">
        <v>441</v>
      </c>
      <c r="H1" s="19" t="s">
        <v>27</v>
      </c>
      <c r="I1" s="19" t="s">
        <v>29</v>
      </c>
      <c r="J1" s="19" t="s">
        <v>30</v>
      </c>
      <c r="K1" s="19" t="s">
        <v>31</v>
      </c>
      <c r="L1" s="19" t="s">
        <v>443</v>
      </c>
      <c r="M1" s="19" t="s">
        <v>440</v>
      </c>
      <c r="N1" s="19" t="s">
        <v>0</v>
      </c>
      <c r="O1" s="19" t="s">
        <v>1</v>
      </c>
      <c r="P1" s="19" t="s">
        <v>2</v>
      </c>
      <c r="Q1" s="19" t="s">
        <v>3</v>
      </c>
      <c r="R1" s="19" t="s">
        <v>4</v>
      </c>
      <c r="S1" s="19" t="s">
        <v>8</v>
      </c>
    </row>
    <row r="2" spans="1:19" x14ac:dyDescent="0.25">
      <c r="A2" t="s">
        <v>409</v>
      </c>
      <c r="B2" t="s">
        <v>469</v>
      </c>
      <c r="C2" t="s">
        <v>41</v>
      </c>
      <c r="D2" t="s">
        <v>281</v>
      </c>
      <c r="E2" t="s">
        <v>413</v>
      </c>
      <c r="F2" t="s">
        <v>414</v>
      </c>
      <c r="G2" t="s">
        <v>446</v>
      </c>
      <c r="H2" t="s">
        <v>410</v>
      </c>
      <c r="I2" t="s">
        <v>411</v>
      </c>
      <c r="J2">
        <v>4058</v>
      </c>
      <c r="K2" t="s">
        <v>54</v>
      </c>
      <c r="L2" t="s">
        <v>469</v>
      </c>
      <c r="M2" t="s">
        <v>41</v>
      </c>
      <c r="N2" t="s">
        <v>403</v>
      </c>
      <c r="O2" t="s">
        <v>109</v>
      </c>
      <c r="P2" t="s">
        <v>404</v>
      </c>
      <c r="Q2">
        <v>4056</v>
      </c>
      <c r="R2" t="s">
        <v>54</v>
      </c>
      <c r="S2" t="s">
        <v>467</v>
      </c>
    </row>
    <row r="3" spans="1:19" x14ac:dyDescent="0.25">
      <c r="A3" t="s">
        <v>372</v>
      </c>
      <c r="B3" t="s">
        <v>469</v>
      </c>
      <c r="C3" t="s">
        <v>41</v>
      </c>
      <c r="D3" t="s">
        <v>375</v>
      </c>
      <c r="E3" t="s">
        <v>376</v>
      </c>
      <c r="F3" t="s">
        <v>377</v>
      </c>
      <c r="G3" t="s">
        <v>444</v>
      </c>
      <c r="H3" t="s">
        <v>472</v>
      </c>
      <c r="I3" t="s">
        <v>373</v>
      </c>
      <c r="J3">
        <v>4132</v>
      </c>
      <c r="K3" t="s">
        <v>227</v>
      </c>
      <c r="L3" t="s">
        <v>469</v>
      </c>
      <c r="M3" t="s">
        <v>41</v>
      </c>
      <c r="N3" t="s">
        <v>367</v>
      </c>
      <c r="O3" t="s">
        <v>368</v>
      </c>
      <c r="P3" t="s">
        <v>369</v>
      </c>
      <c r="Q3">
        <v>4102</v>
      </c>
      <c r="R3" t="s">
        <v>347</v>
      </c>
      <c r="S3" t="s">
        <v>371</v>
      </c>
    </row>
    <row r="4" spans="1:19" x14ac:dyDescent="0.25">
      <c r="A4" t="s">
        <v>392</v>
      </c>
      <c r="B4" t="s">
        <v>469</v>
      </c>
      <c r="C4" t="s">
        <v>41</v>
      </c>
      <c r="D4" t="s">
        <v>134</v>
      </c>
      <c r="E4" t="s">
        <v>395</v>
      </c>
      <c r="F4" t="s">
        <v>396</v>
      </c>
      <c r="G4" t="s">
        <v>444</v>
      </c>
      <c r="H4" t="s">
        <v>393</v>
      </c>
      <c r="I4" t="s">
        <v>394</v>
      </c>
      <c r="J4">
        <v>4053</v>
      </c>
      <c r="K4" t="s">
        <v>54</v>
      </c>
      <c r="L4" t="s">
        <v>469</v>
      </c>
      <c r="M4" t="s">
        <v>41</v>
      </c>
      <c r="N4" t="s">
        <v>385</v>
      </c>
      <c r="O4" t="s">
        <v>386</v>
      </c>
      <c r="P4" t="s">
        <v>387</v>
      </c>
      <c r="Q4">
        <v>4143</v>
      </c>
      <c r="R4" t="s">
        <v>388</v>
      </c>
      <c r="S4" t="s">
        <v>390</v>
      </c>
    </row>
    <row r="5" spans="1:19" x14ac:dyDescent="0.25">
      <c r="A5" t="s">
        <v>190</v>
      </c>
      <c r="B5" t="s">
        <v>469</v>
      </c>
      <c r="C5" t="s">
        <v>41</v>
      </c>
      <c r="D5" t="s">
        <v>194</v>
      </c>
      <c r="E5" t="s">
        <v>195</v>
      </c>
      <c r="F5" t="s">
        <v>196</v>
      </c>
      <c r="G5" t="s">
        <v>444</v>
      </c>
      <c r="H5" t="s">
        <v>472</v>
      </c>
      <c r="I5" t="s">
        <v>191</v>
      </c>
      <c r="J5">
        <v>4133</v>
      </c>
      <c r="K5" t="s">
        <v>192</v>
      </c>
      <c r="L5" t="s">
        <v>469</v>
      </c>
      <c r="M5" t="s">
        <v>41</v>
      </c>
      <c r="N5" t="s">
        <v>183</v>
      </c>
      <c r="O5" t="s">
        <v>184</v>
      </c>
      <c r="P5" t="s">
        <v>185</v>
      </c>
      <c r="Q5">
        <v>4310</v>
      </c>
      <c r="R5" t="s">
        <v>186</v>
      </c>
      <c r="S5" t="s">
        <v>188</v>
      </c>
    </row>
    <row r="6" spans="1:19" x14ac:dyDescent="0.25">
      <c r="A6" t="s">
        <v>300</v>
      </c>
      <c r="B6" t="s">
        <v>469</v>
      </c>
      <c r="C6" t="s">
        <v>41</v>
      </c>
      <c r="D6" t="s">
        <v>305</v>
      </c>
      <c r="E6" t="s">
        <v>306</v>
      </c>
      <c r="F6" t="s">
        <v>307</v>
      </c>
      <c r="G6" t="s">
        <v>446</v>
      </c>
      <c r="H6" t="s">
        <v>301</v>
      </c>
      <c r="I6" t="s">
        <v>302</v>
      </c>
      <c r="J6">
        <v>4142</v>
      </c>
      <c r="K6" t="s">
        <v>303</v>
      </c>
      <c r="L6" t="s">
        <v>469</v>
      </c>
      <c r="M6" t="s">
        <v>41</v>
      </c>
      <c r="N6" t="s">
        <v>290</v>
      </c>
      <c r="O6" t="s">
        <v>291</v>
      </c>
      <c r="P6" t="s">
        <v>292</v>
      </c>
      <c r="Q6">
        <v>4112</v>
      </c>
      <c r="R6" t="s">
        <v>293</v>
      </c>
      <c r="S6" t="s">
        <v>460</v>
      </c>
    </row>
    <row r="7" spans="1:19" x14ac:dyDescent="0.25">
      <c r="A7" t="s">
        <v>115</v>
      </c>
      <c r="B7" t="s">
        <v>469</v>
      </c>
      <c r="C7" t="s">
        <v>41</v>
      </c>
      <c r="D7" t="s">
        <v>119</v>
      </c>
      <c r="E7" t="s">
        <v>120</v>
      </c>
      <c r="F7" t="s">
        <v>121</v>
      </c>
      <c r="G7" t="s">
        <v>445</v>
      </c>
      <c r="H7" t="s">
        <v>472</v>
      </c>
      <c r="I7" t="s">
        <v>116</v>
      </c>
      <c r="J7">
        <v>4416</v>
      </c>
      <c r="K7" t="s">
        <v>117</v>
      </c>
      <c r="L7" t="s">
        <v>469</v>
      </c>
      <c r="M7" t="s">
        <v>41</v>
      </c>
      <c r="N7" t="s">
        <v>108</v>
      </c>
      <c r="O7" t="s">
        <v>109</v>
      </c>
      <c r="P7" t="s">
        <v>110</v>
      </c>
      <c r="Q7">
        <v>4426</v>
      </c>
      <c r="R7" t="s">
        <v>125</v>
      </c>
      <c r="S7" t="s">
        <v>454</v>
      </c>
    </row>
    <row r="8" spans="1:19" x14ac:dyDescent="0.25">
      <c r="A8" t="s">
        <v>238</v>
      </c>
      <c r="B8" t="s">
        <v>469</v>
      </c>
      <c r="C8" t="s">
        <v>41</v>
      </c>
      <c r="D8" t="s">
        <v>242</v>
      </c>
      <c r="E8" t="s">
        <v>74</v>
      </c>
      <c r="F8" t="s">
        <v>243</v>
      </c>
      <c r="G8" t="s">
        <v>445</v>
      </c>
      <c r="H8" t="s">
        <v>472</v>
      </c>
      <c r="I8" t="s">
        <v>239</v>
      </c>
      <c r="J8">
        <v>4144</v>
      </c>
      <c r="K8" t="s">
        <v>240</v>
      </c>
      <c r="L8" t="s">
        <v>469</v>
      </c>
      <c r="M8" t="s">
        <v>41</v>
      </c>
      <c r="N8" t="s">
        <v>231</v>
      </c>
      <c r="O8" t="s">
        <v>232</v>
      </c>
      <c r="P8" t="s">
        <v>233</v>
      </c>
      <c r="Q8">
        <v>4254</v>
      </c>
      <c r="R8" t="s">
        <v>234</v>
      </c>
      <c r="S8" t="s">
        <v>458</v>
      </c>
    </row>
    <row r="9" spans="1:19" x14ac:dyDescent="0.25">
      <c r="A9" t="s">
        <v>422</v>
      </c>
      <c r="B9" t="s">
        <v>469</v>
      </c>
      <c r="C9" t="s">
        <v>41</v>
      </c>
      <c r="D9" t="s">
        <v>426</v>
      </c>
      <c r="E9" t="s">
        <v>427</v>
      </c>
      <c r="F9" t="s">
        <v>428</v>
      </c>
      <c r="G9" t="s">
        <v>446</v>
      </c>
      <c r="H9" t="s">
        <v>472</v>
      </c>
      <c r="I9" t="s">
        <v>423</v>
      </c>
      <c r="J9">
        <v>4466</v>
      </c>
      <c r="K9" t="s">
        <v>424</v>
      </c>
      <c r="L9" t="s">
        <v>469</v>
      </c>
      <c r="M9" t="s">
        <v>41</v>
      </c>
      <c r="N9" t="s">
        <v>415</v>
      </c>
      <c r="O9" t="s">
        <v>416</v>
      </c>
      <c r="P9" t="s">
        <v>417</v>
      </c>
      <c r="Q9">
        <v>4460</v>
      </c>
      <c r="R9" t="s">
        <v>418</v>
      </c>
      <c r="S9" t="s">
        <v>465</v>
      </c>
    </row>
    <row r="10" spans="1:19" x14ac:dyDescent="0.25">
      <c r="A10" t="s">
        <v>263</v>
      </c>
      <c r="B10" t="s">
        <v>469</v>
      </c>
      <c r="C10" t="s">
        <v>41</v>
      </c>
      <c r="D10" t="s">
        <v>267</v>
      </c>
      <c r="E10" t="s">
        <v>152</v>
      </c>
      <c r="F10" t="s">
        <v>268</v>
      </c>
      <c r="G10" t="s">
        <v>446</v>
      </c>
      <c r="H10" t="s">
        <v>472</v>
      </c>
      <c r="I10" t="s">
        <v>264</v>
      </c>
      <c r="J10">
        <v>4147</v>
      </c>
      <c r="K10" t="s">
        <v>265</v>
      </c>
      <c r="L10" t="s">
        <v>469</v>
      </c>
      <c r="M10" t="s">
        <v>41</v>
      </c>
      <c r="N10" t="s">
        <v>256</v>
      </c>
      <c r="O10" t="s">
        <v>59</v>
      </c>
      <c r="P10" t="s">
        <v>257</v>
      </c>
      <c r="Q10">
        <v>4153</v>
      </c>
      <c r="R10" t="s">
        <v>258</v>
      </c>
      <c r="S10" t="s">
        <v>459</v>
      </c>
    </row>
    <row r="11" spans="1:19" x14ac:dyDescent="0.25">
      <c r="N11" t="s">
        <v>378</v>
      </c>
      <c r="O11" t="s">
        <v>56</v>
      </c>
      <c r="P11" t="s">
        <v>379</v>
      </c>
      <c r="Q11" t="s">
        <v>380</v>
      </c>
      <c r="R11" t="s">
        <v>381</v>
      </c>
      <c r="S11" t="s">
        <v>464</v>
      </c>
    </row>
    <row r="12" spans="1:19" x14ac:dyDescent="0.25">
      <c r="A12" t="s">
        <v>101</v>
      </c>
      <c r="B12" t="s">
        <v>469</v>
      </c>
      <c r="C12" t="s">
        <v>41</v>
      </c>
      <c r="D12" t="s">
        <v>105</v>
      </c>
      <c r="E12" t="s">
        <v>106</v>
      </c>
      <c r="F12" t="s">
        <v>107</v>
      </c>
      <c r="G12" t="s">
        <v>445</v>
      </c>
      <c r="H12" t="s">
        <v>472</v>
      </c>
      <c r="I12" t="s">
        <v>102</v>
      </c>
      <c r="J12">
        <v>4302</v>
      </c>
      <c r="K12" t="s">
        <v>103</v>
      </c>
      <c r="L12" t="s">
        <v>469</v>
      </c>
      <c r="M12" t="s">
        <v>41</v>
      </c>
      <c r="N12" t="s">
        <v>92</v>
      </c>
      <c r="O12" t="s">
        <v>93</v>
      </c>
      <c r="P12" t="s">
        <v>94</v>
      </c>
      <c r="Q12">
        <v>4052</v>
      </c>
      <c r="R12" t="s">
        <v>54</v>
      </c>
      <c r="S12" t="s">
        <v>97</v>
      </c>
    </row>
    <row r="13" spans="1:19" x14ac:dyDescent="0.25">
      <c r="A13" t="s">
        <v>176</v>
      </c>
      <c r="B13" t="s">
        <v>469</v>
      </c>
      <c r="C13" t="s">
        <v>41</v>
      </c>
      <c r="D13" t="s">
        <v>180</v>
      </c>
      <c r="E13" t="s">
        <v>181</v>
      </c>
      <c r="F13" t="s">
        <v>182</v>
      </c>
      <c r="G13" t="s">
        <v>445</v>
      </c>
      <c r="H13" t="s">
        <v>472</v>
      </c>
      <c r="I13" t="s">
        <v>177</v>
      </c>
      <c r="J13">
        <v>4410</v>
      </c>
      <c r="K13" t="s">
        <v>178</v>
      </c>
      <c r="L13" t="s">
        <v>469</v>
      </c>
      <c r="M13" t="s">
        <v>41</v>
      </c>
      <c r="N13" t="s">
        <v>171</v>
      </c>
      <c r="O13" t="s">
        <v>109</v>
      </c>
      <c r="P13" t="s">
        <v>172</v>
      </c>
      <c r="Q13">
        <v>4437</v>
      </c>
      <c r="R13" t="s">
        <v>139</v>
      </c>
      <c r="S13" t="s">
        <v>457</v>
      </c>
    </row>
    <row r="14" spans="1:19" x14ac:dyDescent="0.25">
      <c r="A14" t="s">
        <v>328</v>
      </c>
      <c r="B14" t="s">
        <v>469</v>
      </c>
      <c r="C14" t="s">
        <v>41</v>
      </c>
      <c r="D14" t="s">
        <v>134</v>
      </c>
      <c r="E14" t="s">
        <v>332</v>
      </c>
      <c r="F14" t="s">
        <v>333</v>
      </c>
      <c r="G14" t="s">
        <v>446</v>
      </c>
      <c r="H14" t="s">
        <v>472</v>
      </c>
      <c r="I14" t="s">
        <v>329</v>
      </c>
      <c r="J14">
        <v>4147</v>
      </c>
      <c r="K14" t="s">
        <v>330</v>
      </c>
      <c r="L14" t="s">
        <v>469</v>
      </c>
      <c r="M14" t="s">
        <v>41</v>
      </c>
      <c r="N14" t="s">
        <v>321</v>
      </c>
      <c r="O14" t="s">
        <v>322</v>
      </c>
      <c r="P14" t="s">
        <v>323</v>
      </c>
      <c r="Q14">
        <v>4148</v>
      </c>
      <c r="R14" t="s">
        <v>324</v>
      </c>
      <c r="S14" t="s">
        <v>461</v>
      </c>
    </row>
    <row r="15" spans="1:19" x14ac:dyDescent="0.25">
      <c r="N15" t="s">
        <v>345</v>
      </c>
      <c r="O15" t="s">
        <v>59</v>
      </c>
      <c r="P15" t="s">
        <v>346</v>
      </c>
      <c r="Q15">
        <v>4102</v>
      </c>
      <c r="R15" t="s">
        <v>347</v>
      </c>
      <c r="S15" t="s">
        <v>462</v>
      </c>
    </row>
    <row r="16" spans="1:19" x14ac:dyDescent="0.25">
      <c r="N16" t="s">
        <v>361</v>
      </c>
      <c r="O16" t="s">
        <v>362</v>
      </c>
      <c r="P16" t="s">
        <v>363</v>
      </c>
      <c r="Q16">
        <v>4057</v>
      </c>
      <c r="R16" t="s">
        <v>54</v>
      </c>
      <c r="S16" t="s">
        <v>463</v>
      </c>
    </row>
    <row r="17" spans="1:19" x14ac:dyDescent="0.25">
      <c r="A17" t="s">
        <v>86</v>
      </c>
      <c r="B17" t="s">
        <v>469</v>
      </c>
      <c r="C17" t="s">
        <v>41</v>
      </c>
      <c r="D17" t="s">
        <v>89</v>
      </c>
      <c r="E17" t="s">
        <v>90</v>
      </c>
      <c r="F17" t="s">
        <v>91</v>
      </c>
      <c r="G17" t="s">
        <v>444</v>
      </c>
      <c r="H17" t="s">
        <v>472</v>
      </c>
      <c r="I17" t="s">
        <v>87</v>
      </c>
      <c r="J17">
        <v>4020</v>
      </c>
      <c r="K17" t="s">
        <v>54</v>
      </c>
      <c r="L17" t="s">
        <v>470</v>
      </c>
      <c r="M17" t="s">
        <v>148</v>
      </c>
      <c r="N17" t="s">
        <v>314</v>
      </c>
      <c r="O17" t="s">
        <v>315</v>
      </c>
      <c r="P17" t="s">
        <v>316</v>
      </c>
      <c r="Q17">
        <v>4127</v>
      </c>
      <c r="R17" t="s">
        <v>317</v>
      </c>
      <c r="S17" t="s">
        <v>319</v>
      </c>
    </row>
    <row r="18" spans="1:19" x14ac:dyDescent="0.25">
      <c r="L18" t="s">
        <v>469</v>
      </c>
      <c r="M18" t="s">
        <v>41</v>
      </c>
      <c r="N18" t="s">
        <v>76</v>
      </c>
      <c r="O18" t="s">
        <v>77</v>
      </c>
      <c r="P18" t="s">
        <v>78</v>
      </c>
      <c r="Q18">
        <v>4203</v>
      </c>
      <c r="R18" t="s">
        <v>79</v>
      </c>
      <c r="S18" t="s">
        <v>82</v>
      </c>
    </row>
    <row r="19" spans="1:19" x14ac:dyDescent="0.25">
      <c r="N19" t="s">
        <v>211</v>
      </c>
      <c r="O19" t="s">
        <v>212</v>
      </c>
      <c r="P19" t="s">
        <v>213</v>
      </c>
      <c r="Q19">
        <v>4450</v>
      </c>
      <c r="R19" t="s">
        <v>51</v>
      </c>
      <c r="S19" t="s">
        <v>215</v>
      </c>
    </row>
    <row r="20" spans="1:19" x14ac:dyDescent="0.25">
      <c r="N20" t="s">
        <v>308</v>
      </c>
      <c r="O20" t="s">
        <v>309</v>
      </c>
      <c r="P20" t="s">
        <v>310</v>
      </c>
      <c r="Q20">
        <v>4402</v>
      </c>
      <c r="R20" t="s">
        <v>279</v>
      </c>
      <c r="S20" t="s">
        <v>312</v>
      </c>
    </row>
    <row r="21" spans="1:19" x14ac:dyDescent="0.25">
      <c r="G21" t="s">
        <v>445</v>
      </c>
      <c r="H21" t="s">
        <v>472</v>
      </c>
      <c r="I21" t="s">
        <v>87</v>
      </c>
      <c r="J21">
        <v>4020</v>
      </c>
      <c r="K21" t="s">
        <v>54</v>
      </c>
      <c r="L21" t="s">
        <v>469</v>
      </c>
      <c r="M21" t="s">
        <v>41</v>
      </c>
      <c r="N21" t="s">
        <v>136</v>
      </c>
      <c r="O21" t="s">
        <v>152</v>
      </c>
      <c r="P21" t="s">
        <v>153</v>
      </c>
      <c r="Q21">
        <v>4104</v>
      </c>
      <c r="R21" t="s">
        <v>154</v>
      </c>
      <c r="S21" t="s">
        <v>156</v>
      </c>
    </row>
    <row r="22" spans="1:19" x14ac:dyDescent="0.25">
      <c r="A22" t="s">
        <v>69</v>
      </c>
      <c r="B22" t="s">
        <v>469</v>
      </c>
      <c r="C22" t="s">
        <v>41</v>
      </c>
      <c r="D22" t="s">
        <v>73</v>
      </c>
      <c r="E22" t="s">
        <v>74</v>
      </c>
      <c r="F22" t="s">
        <v>75</v>
      </c>
      <c r="G22" t="s">
        <v>445</v>
      </c>
      <c r="H22" t="s">
        <v>472</v>
      </c>
      <c r="I22" t="s">
        <v>70</v>
      </c>
      <c r="J22">
        <v>4242</v>
      </c>
      <c r="K22" t="s">
        <v>71</v>
      </c>
      <c r="L22" t="s">
        <v>469</v>
      </c>
      <c r="M22" t="s">
        <v>41</v>
      </c>
      <c r="N22" t="s">
        <v>58</v>
      </c>
      <c r="O22" t="s">
        <v>59</v>
      </c>
      <c r="P22" t="s">
        <v>60</v>
      </c>
      <c r="Q22">
        <v>4225</v>
      </c>
      <c r="R22" t="s">
        <v>61</v>
      </c>
      <c r="S22" t="s">
        <v>453</v>
      </c>
    </row>
    <row r="23" spans="1:19" x14ac:dyDescent="0.25">
      <c r="A23" t="s">
        <v>471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94D3-322F-457F-8009-D00877098909}">
  <dimension ref="A1:E22"/>
  <sheetViews>
    <sheetView tabSelected="1" view="pageLayout" zoomScale="130" zoomScaleNormal="100" zoomScalePageLayoutView="130" workbookViewId="0">
      <selection activeCell="A22" sqref="A2:XFD22"/>
    </sheetView>
  </sheetViews>
  <sheetFormatPr baseColWidth="10" defaultRowHeight="15" x14ac:dyDescent="0.25"/>
  <cols>
    <col min="1" max="1" width="33" bestFit="1" customWidth="1"/>
    <col min="2" max="2" width="12.28515625" customWidth="1"/>
    <col min="3" max="3" width="14.28515625" customWidth="1"/>
    <col min="4" max="4" width="9.140625" customWidth="1"/>
    <col min="5" max="5" width="71.42578125" customWidth="1"/>
  </cols>
  <sheetData>
    <row r="1" spans="1:5" s="25" customFormat="1" ht="21.95" customHeight="1" x14ac:dyDescent="0.25">
      <c r="A1" s="24" t="s">
        <v>26</v>
      </c>
      <c r="B1" s="24" t="s">
        <v>0</v>
      </c>
      <c r="C1" s="24" t="s">
        <v>1</v>
      </c>
      <c r="D1" s="24" t="s">
        <v>441</v>
      </c>
      <c r="E1" s="24" t="s">
        <v>442</v>
      </c>
    </row>
    <row r="2" spans="1:5" s="25" customFormat="1" ht="21.95" customHeight="1" x14ac:dyDescent="0.25">
      <c r="A2" s="24" t="s">
        <v>372</v>
      </c>
      <c r="B2" s="24" t="s">
        <v>367</v>
      </c>
      <c r="C2" s="24" t="s">
        <v>368</v>
      </c>
      <c r="D2" s="24" t="s">
        <v>444</v>
      </c>
      <c r="E2" s="26" t="s">
        <v>479</v>
      </c>
    </row>
    <row r="3" spans="1:5" s="25" customFormat="1" ht="21.95" customHeight="1" x14ac:dyDescent="0.25">
      <c r="A3" s="24" t="s">
        <v>392</v>
      </c>
      <c r="B3" s="24" t="s">
        <v>385</v>
      </c>
      <c r="C3" s="24" t="s">
        <v>386</v>
      </c>
      <c r="D3" s="24" t="s">
        <v>444</v>
      </c>
      <c r="E3" s="26" t="s">
        <v>479</v>
      </c>
    </row>
    <row r="4" spans="1:5" s="25" customFormat="1" ht="21.95" customHeight="1" x14ac:dyDescent="0.25">
      <c r="A4" s="24" t="s">
        <v>190</v>
      </c>
      <c r="B4" s="24" t="s">
        <v>183</v>
      </c>
      <c r="C4" s="24" t="s">
        <v>184</v>
      </c>
      <c r="D4" s="24" t="s">
        <v>444</v>
      </c>
      <c r="E4" s="26" t="s">
        <v>479</v>
      </c>
    </row>
    <row r="5" spans="1:5" s="25" customFormat="1" ht="21.95" customHeight="1" x14ac:dyDescent="0.25">
      <c r="A5" s="24" t="s">
        <v>86</v>
      </c>
      <c r="B5" s="24" t="s">
        <v>314</v>
      </c>
      <c r="C5" s="24" t="s">
        <v>315</v>
      </c>
      <c r="D5" s="24" t="s">
        <v>444</v>
      </c>
      <c r="E5" s="26" t="s">
        <v>479</v>
      </c>
    </row>
    <row r="6" spans="1:5" s="25" customFormat="1" ht="21.95" customHeight="1" x14ac:dyDescent="0.25">
      <c r="A6" s="24" t="s">
        <v>86</v>
      </c>
      <c r="B6" s="24" t="s">
        <v>76</v>
      </c>
      <c r="C6" s="24" t="s">
        <v>77</v>
      </c>
      <c r="D6" s="24" t="s">
        <v>444</v>
      </c>
      <c r="E6" s="26" t="s">
        <v>479</v>
      </c>
    </row>
    <row r="7" spans="1:5" s="25" customFormat="1" ht="21.95" customHeight="1" x14ac:dyDescent="0.25">
      <c r="A7" s="24" t="s">
        <v>86</v>
      </c>
      <c r="B7" s="24" t="s">
        <v>211</v>
      </c>
      <c r="C7" s="24" t="s">
        <v>212</v>
      </c>
      <c r="D7" s="24" t="s">
        <v>444</v>
      </c>
      <c r="E7" s="26" t="s">
        <v>479</v>
      </c>
    </row>
    <row r="8" spans="1:5" s="25" customFormat="1" ht="21.95" customHeight="1" x14ac:dyDescent="0.25">
      <c r="A8" s="24" t="s">
        <v>86</v>
      </c>
      <c r="B8" s="24" t="s">
        <v>308</v>
      </c>
      <c r="C8" s="24" t="s">
        <v>309</v>
      </c>
      <c r="D8" s="24" t="s">
        <v>444</v>
      </c>
      <c r="E8" s="26" t="s">
        <v>479</v>
      </c>
    </row>
    <row r="9" spans="1:5" s="25" customFormat="1" ht="21.95" customHeight="1" x14ac:dyDescent="0.25">
      <c r="A9" s="24" t="s">
        <v>115</v>
      </c>
      <c r="B9" s="24" t="s">
        <v>108</v>
      </c>
      <c r="C9" s="24" t="s">
        <v>109</v>
      </c>
      <c r="D9" s="24" t="s">
        <v>445</v>
      </c>
      <c r="E9" s="24" t="s">
        <v>480</v>
      </c>
    </row>
    <row r="10" spans="1:5" s="25" customFormat="1" ht="21.95" customHeight="1" x14ac:dyDescent="0.25">
      <c r="A10" s="24" t="s">
        <v>238</v>
      </c>
      <c r="B10" s="24" t="s">
        <v>231</v>
      </c>
      <c r="C10" s="24" t="s">
        <v>232</v>
      </c>
      <c r="D10" s="24" t="s">
        <v>445</v>
      </c>
      <c r="E10" s="24" t="s">
        <v>480</v>
      </c>
    </row>
    <row r="11" spans="1:5" s="25" customFormat="1" ht="21.95" customHeight="1" x14ac:dyDescent="0.25">
      <c r="A11" s="24" t="s">
        <v>101</v>
      </c>
      <c r="B11" s="24" t="s">
        <v>92</v>
      </c>
      <c r="C11" s="24" t="s">
        <v>93</v>
      </c>
      <c r="D11" s="24" t="s">
        <v>445</v>
      </c>
      <c r="E11" s="24" t="s">
        <v>480</v>
      </c>
    </row>
    <row r="12" spans="1:5" s="25" customFormat="1" ht="21.95" customHeight="1" x14ac:dyDescent="0.25">
      <c r="A12" s="24" t="s">
        <v>176</v>
      </c>
      <c r="B12" s="24" t="s">
        <v>171</v>
      </c>
      <c r="C12" s="24" t="s">
        <v>109</v>
      </c>
      <c r="D12" s="24" t="s">
        <v>445</v>
      </c>
      <c r="E12" s="24" t="s">
        <v>480</v>
      </c>
    </row>
    <row r="13" spans="1:5" s="25" customFormat="1" ht="21.95" customHeight="1" x14ac:dyDescent="0.25">
      <c r="A13" s="24" t="s">
        <v>86</v>
      </c>
      <c r="B13" s="24" t="s">
        <v>136</v>
      </c>
      <c r="C13" s="24" t="s">
        <v>152</v>
      </c>
      <c r="D13" s="24" t="s">
        <v>445</v>
      </c>
      <c r="E13" s="24" t="s">
        <v>480</v>
      </c>
    </row>
    <row r="14" spans="1:5" s="25" customFormat="1" ht="21.95" customHeight="1" x14ac:dyDescent="0.25">
      <c r="A14" s="24" t="s">
        <v>69</v>
      </c>
      <c r="B14" s="24" t="s">
        <v>58</v>
      </c>
      <c r="C14" s="24" t="s">
        <v>59</v>
      </c>
      <c r="D14" s="24" t="s">
        <v>445</v>
      </c>
      <c r="E14" s="24" t="s">
        <v>480</v>
      </c>
    </row>
    <row r="15" spans="1:5" s="25" customFormat="1" ht="21.95" customHeight="1" x14ac:dyDescent="0.25">
      <c r="A15" s="24" t="s">
        <v>409</v>
      </c>
      <c r="B15" s="24" t="s">
        <v>403</v>
      </c>
      <c r="C15" s="24" t="s">
        <v>109</v>
      </c>
      <c r="D15" s="24" t="s">
        <v>446</v>
      </c>
      <c r="E15" s="24" t="s">
        <v>481</v>
      </c>
    </row>
    <row r="16" spans="1:5" s="25" customFormat="1" ht="21.95" customHeight="1" x14ac:dyDescent="0.25">
      <c r="A16" s="24" t="s">
        <v>300</v>
      </c>
      <c r="B16" s="24" t="s">
        <v>290</v>
      </c>
      <c r="C16" s="24" t="s">
        <v>291</v>
      </c>
      <c r="D16" s="24" t="s">
        <v>446</v>
      </c>
      <c r="E16" s="24" t="s">
        <v>481</v>
      </c>
    </row>
    <row r="17" spans="1:5" s="25" customFormat="1" ht="21.95" customHeight="1" x14ac:dyDescent="0.25">
      <c r="A17" s="24" t="s">
        <v>422</v>
      </c>
      <c r="B17" s="24" t="s">
        <v>415</v>
      </c>
      <c r="C17" s="24" t="s">
        <v>416</v>
      </c>
      <c r="D17" s="24" t="s">
        <v>446</v>
      </c>
      <c r="E17" s="24" t="s">
        <v>481</v>
      </c>
    </row>
    <row r="18" spans="1:5" s="25" customFormat="1" ht="21.95" customHeight="1" x14ac:dyDescent="0.25">
      <c r="A18" s="24" t="s">
        <v>263</v>
      </c>
      <c r="B18" s="24" t="s">
        <v>256</v>
      </c>
      <c r="C18" s="24" t="s">
        <v>59</v>
      </c>
      <c r="D18" s="24" t="s">
        <v>446</v>
      </c>
      <c r="E18" s="24" t="s">
        <v>481</v>
      </c>
    </row>
    <row r="19" spans="1:5" s="25" customFormat="1" ht="21.95" customHeight="1" x14ac:dyDescent="0.25">
      <c r="A19" s="24" t="s">
        <v>263</v>
      </c>
      <c r="B19" s="24" t="s">
        <v>378</v>
      </c>
      <c r="C19" s="24" t="s">
        <v>56</v>
      </c>
      <c r="D19" s="24" t="s">
        <v>446</v>
      </c>
      <c r="E19" s="24" t="s">
        <v>481</v>
      </c>
    </row>
    <row r="20" spans="1:5" s="25" customFormat="1" ht="21.95" customHeight="1" x14ac:dyDescent="0.25">
      <c r="A20" s="24" t="s">
        <v>328</v>
      </c>
      <c r="B20" s="24" t="s">
        <v>321</v>
      </c>
      <c r="C20" s="24" t="s">
        <v>322</v>
      </c>
      <c r="D20" s="24" t="s">
        <v>446</v>
      </c>
      <c r="E20" s="24" t="s">
        <v>481</v>
      </c>
    </row>
    <row r="21" spans="1:5" s="25" customFormat="1" ht="21.95" customHeight="1" x14ac:dyDescent="0.25">
      <c r="A21" s="24" t="s">
        <v>328</v>
      </c>
      <c r="B21" s="24" t="s">
        <v>345</v>
      </c>
      <c r="C21" s="24" t="s">
        <v>59</v>
      </c>
      <c r="D21" s="24" t="s">
        <v>446</v>
      </c>
      <c r="E21" s="24" t="s">
        <v>481</v>
      </c>
    </row>
    <row r="22" spans="1:5" s="25" customFormat="1" ht="21.95" customHeight="1" x14ac:dyDescent="0.25">
      <c r="A22" s="24" t="s">
        <v>328</v>
      </c>
      <c r="B22" s="24" t="s">
        <v>361</v>
      </c>
      <c r="C22" s="24" t="s">
        <v>362</v>
      </c>
      <c r="D22" s="24" t="s">
        <v>446</v>
      </c>
      <c r="E22" s="24" t="s">
        <v>481</v>
      </c>
    </row>
  </sheetData>
  <phoneticPr fontId="20" type="noConversion"/>
  <pageMargins left="0.27559055118110237" right="0.35433070866141736" top="1.1811023622047245" bottom="0.23622047244094491" header="0.23622047244094491" footer="0.31496062992125984"/>
  <pageSetup paperSize="9" orientation="landscape" r:id="rId1"/>
  <headerFooter>
    <oddHeader>&amp;L
Teilnehmerliste&amp;C&amp;22AGVS-Berufsmeisterschaften Beider Basel
an der Berufsschau Liestal 2021&amp;R&amp;G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"/>
  <sheetViews>
    <sheetView showGridLines="0" view="pageBreakPreview" topLeftCell="A8" zoomScaleNormal="100" zoomScaleSheetLayoutView="100" workbookViewId="0">
      <selection activeCell="B20" sqref="B20"/>
    </sheetView>
  </sheetViews>
  <sheetFormatPr baseColWidth="10" defaultRowHeight="15" outlineLevelRow="1" outlineLevelCol="2" x14ac:dyDescent="0.25"/>
  <cols>
    <col min="1" max="1" width="15.5703125" customWidth="1"/>
    <col min="2" max="2" width="36.28515625" customWidth="1"/>
    <col min="3" max="3" width="15.5703125" customWidth="1" collapsed="1"/>
    <col min="4" max="4" width="11" customWidth="1"/>
    <col min="5" max="5" width="13.7109375" customWidth="1"/>
    <col min="6" max="6" width="12.5703125" customWidth="1"/>
    <col min="7" max="7" width="22.42578125" customWidth="1" outlineLevel="1"/>
    <col min="8" max="8" width="7.7109375" customWidth="1" outlineLevel="2"/>
    <col min="9" max="9" width="15.7109375" customWidth="1" outlineLevel="2"/>
    <col min="10" max="10" width="22.42578125" customWidth="1" outlineLevel="2"/>
    <col min="11" max="11" width="9.140625" customWidth="1" outlineLevel="2"/>
    <col min="12" max="12" width="12.140625" customWidth="1" outlineLevel="2"/>
    <col min="13" max="14" width="34.5703125" customWidth="1" outlineLevel="1"/>
    <col min="15" max="15" width="17" customWidth="1" outlineLevel="1"/>
    <col min="16" max="16" width="14.28515625" hidden="1" customWidth="1" outlineLevel="2"/>
    <col min="17" max="17" width="12.85546875" hidden="1" customWidth="1" outlineLevel="2"/>
    <col min="18" max="18" width="15.5703125" hidden="1" customWidth="1" outlineLevel="2"/>
    <col min="19" max="19" width="18.140625" hidden="1" customWidth="1" outlineLevel="2"/>
    <col min="20" max="20" width="19.85546875" hidden="1" customWidth="1" outlineLevel="2"/>
    <col min="21" max="21" width="20" customWidth="1" outlineLevel="1" collapsed="1"/>
    <col min="22" max="22" width="17" customWidth="1" outlineLevel="1"/>
    <col min="23" max="23" width="15.140625" customWidth="1" outlineLevel="1"/>
    <col min="24" max="24" width="28.42578125" customWidth="1" outlineLevel="1"/>
    <col min="25" max="25" width="15.42578125" customWidth="1" outlineLevel="1"/>
    <col min="26" max="26" width="7.7109375" customWidth="1" outlineLevel="1"/>
    <col min="27" max="27" width="11.28515625" customWidth="1" outlineLevel="1"/>
    <col min="28" max="28" width="15" customWidth="1" outlineLevel="1"/>
    <col min="29" max="29" width="37.85546875" customWidth="1" outlineLevel="1"/>
    <col min="30" max="30" width="42.7109375" customWidth="1" outlineLevel="1"/>
    <col min="31" max="31" width="12.42578125" customWidth="1" outlineLevel="1"/>
    <col min="32" max="32" width="16" bestFit="1" customWidth="1"/>
    <col min="33" max="33" width="32.28515625" bestFit="1" customWidth="1"/>
    <col min="34" max="34" width="22.7109375" bestFit="1" customWidth="1"/>
    <col min="35" max="35" width="18" customWidth="1" outlineLevel="1"/>
    <col min="36" max="36" width="17.5703125" customWidth="1" outlineLevel="1"/>
    <col min="37" max="37" width="14" customWidth="1" outlineLevel="1"/>
    <col min="38" max="38" width="12.42578125" customWidth="1" outlineLevel="1"/>
    <col min="39" max="39" width="8.7109375" customWidth="1" outlineLevel="1"/>
    <col min="40" max="40" width="9" customWidth="1" outlineLevel="1"/>
    <col min="41" max="41" width="13.28515625" customWidth="1" outlineLevel="1"/>
    <col min="42" max="43" width="14.140625" customWidth="1" outlineLevel="1"/>
    <col min="44" max="44" width="11.42578125" customWidth="1" outlineLevel="1"/>
    <col min="45" max="45" width="14.140625" customWidth="1" outlineLevel="1"/>
    <col min="46" max="46" width="13" customWidth="1" outlineLevel="1"/>
    <col min="47" max="47" width="12.42578125" customWidth="1" outlineLevel="1"/>
    <col min="48" max="48" width="54.140625" customWidth="1"/>
  </cols>
  <sheetData>
    <row r="1" spans="1:48" ht="43.5" customHeight="1" x14ac:dyDescent="0.25">
      <c r="A1" s="8" t="s">
        <v>441</v>
      </c>
      <c r="B1" s="8" t="s">
        <v>442</v>
      </c>
      <c r="C1" s="8" t="s">
        <v>443</v>
      </c>
      <c r="D1" s="8" t="s">
        <v>440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452</v>
      </c>
      <c r="O1" s="8" t="s">
        <v>468</v>
      </c>
      <c r="P1" s="8" t="s">
        <v>9</v>
      </c>
      <c r="Q1" s="8" t="s">
        <v>10</v>
      </c>
      <c r="R1" s="8" t="s">
        <v>11</v>
      </c>
      <c r="S1" s="8" t="s">
        <v>12</v>
      </c>
      <c r="T1" s="8" t="s">
        <v>13</v>
      </c>
      <c r="U1" s="8" t="s">
        <v>14</v>
      </c>
      <c r="V1" s="8" t="s">
        <v>15</v>
      </c>
      <c r="W1" s="8" t="s">
        <v>16</v>
      </c>
      <c r="X1" s="8" t="s">
        <v>17</v>
      </c>
      <c r="Y1" s="8" t="s">
        <v>18</v>
      </c>
      <c r="Z1" s="8" t="s">
        <v>19</v>
      </c>
      <c r="AA1" s="8" t="s">
        <v>20</v>
      </c>
      <c r="AB1" s="8" t="s">
        <v>21</v>
      </c>
      <c r="AC1" s="8" t="s">
        <v>22</v>
      </c>
      <c r="AD1" s="8" t="s">
        <v>23</v>
      </c>
      <c r="AE1" s="8" t="s">
        <v>24</v>
      </c>
      <c r="AF1" s="8" t="s">
        <v>25</v>
      </c>
      <c r="AG1" s="8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450</v>
      </c>
      <c r="AS1" s="2" t="s">
        <v>37</v>
      </c>
      <c r="AT1" s="2" t="s">
        <v>38</v>
      </c>
      <c r="AU1" s="2" t="s">
        <v>39</v>
      </c>
      <c r="AV1" s="2" t="s">
        <v>40</v>
      </c>
    </row>
    <row r="2" spans="1:48" ht="30.95" customHeight="1" x14ac:dyDescent="0.25">
      <c r="A2" s="18" t="s">
        <v>444</v>
      </c>
      <c r="B2" s="6" t="s">
        <v>449</v>
      </c>
      <c r="C2" s="6" t="str">
        <f>+IF(Tabelle1[[#This Row],[LE Anrede2]]="Herr", "geehrter","geehrte")</f>
        <v>geehrter</v>
      </c>
      <c r="D2" s="6" t="s">
        <v>41</v>
      </c>
      <c r="E2" s="6" t="s">
        <v>76</v>
      </c>
      <c r="F2" s="6" t="s">
        <v>77</v>
      </c>
      <c r="G2" s="6" t="s">
        <v>78</v>
      </c>
      <c r="H2" s="6">
        <v>4203</v>
      </c>
      <c r="I2" s="6" t="s">
        <v>79</v>
      </c>
      <c r="J2" s="6" t="s">
        <v>80</v>
      </c>
      <c r="K2" s="6"/>
      <c r="L2" s="6" t="s">
        <v>81</v>
      </c>
      <c r="M2" s="6" t="s">
        <v>82</v>
      </c>
      <c r="N2" s="10"/>
      <c r="O2" s="10"/>
      <c r="P2" s="7">
        <v>37119</v>
      </c>
      <c r="Q2" s="7">
        <v>43313</v>
      </c>
      <c r="R2" s="7">
        <v>44773</v>
      </c>
      <c r="S2" s="6">
        <v>2022</v>
      </c>
      <c r="T2" s="6" t="s">
        <v>64</v>
      </c>
      <c r="U2" s="6"/>
      <c r="V2" s="6" t="s">
        <v>83</v>
      </c>
      <c r="W2" s="6" t="s">
        <v>84</v>
      </c>
      <c r="X2" s="6" t="s">
        <v>85</v>
      </c>
      <c r="Y2" s="6" t="s">
        <v>45</v>
      </c>
      <c r="Z2" s="6" t="s">
        <v>67</v>
      </c>
      <c r="AA2" s="6"/>
      <c r="AB2" s="6"/>
      <c r="AC2" s="6"/>
      <c r="AD2" s="6" t="s">
        <v>46</v>
      </c>
      <c r="AE2" s="6"/>
      <c r="AF2" s="6" t="s">
        <v>47</v>
      </c>
      <c r="AG2" s="6" t="s">
        <v>86</v>
      </c>
      <c r="AH2" s="1"/>
      <c r="AI2" s="1"/>
      <c r="AJ2" s="1" t="s">
        <v>87</v>
      </c>
      <c r="AK2" s="1">
        <v>4020</v>
      </c>
      <c r="AL2" s="1" t="s">
        <v>54</v>
      </c>
      <c r="AM2" s="1"/>
      <c r="AN2" s="1" t="s">
        <v>88</v>
      </c>
      <c r="AO2" s="4" t="s">
        <v>54</v>
      </c>
      <c r="AP2" s="4">
        <v>401</v>
      </c>
      <c r="AQ2" s="1"/>
      <c r="AR2" s="6" t="str">
        <f>+IF(Tabelle1[[#This Row],[BB Anrede]]="Herr", "geehrter","geehrte")</f>
        <v>geehrter</v>
      </c>
      <c r="AS2" s="1" t="s">
        <v>41</v>
      </c>
      <c r="AT2" s="1" t="s">
        <v>89</v>
      </c>
      <c r="AU2" s="1" t="s">
        <v>90</v>
      </c>
      <c r="AV2" s="1" t="s">
        <v>91</v>
      </c>
    </row>
    <row r="3" spans="1:48" ht="30.95" customHeight="1" x14ac:dyDescent="0.25">
      <c r="A3" s="18" t="s">
        <v>444</v>
      </c>
      <c r="B3" s="11" t="s">
        <v>448</v>
      </c>
      <c r="C3" s="11" t="str">
        <f>+IF(Tabelle1[[#This Row],[LE Anrede2]]="Herr", "geehrter","geehrte")</f>
        <v>geehrter</v>
      </c>
      <c r="D3" s="11" t="s">
        <v>41</v>
      </c>
      <c r="E3" s="11" t="s">
        <v>183</v>
      </c>
      <c r="F3" s="11" t="s">
        <v>184</v>
      </c>
      <c r="G3" s="11" t="s">
        <v>185</v>
      </c>
      <c r="H3" s="11">
        <v>4310</v>
      </c>
      <c r="I3" s="11" t="s">
        <v>186</v>
      </c>
      <c r="J3" s="11" t="s">
        <v>187</v>
      </c>
      <c r="K3" s="11"/>
      <c r="L3" s="11"/>
      <c r="M3" s="11" t="s">
        <v>188</v>
      </c>
      <c r="N3" s="11"/>
      <c r="O3" s="11"/>
      <c r="P3" s="14">
        <v>37087</v>
      </c>
      <c r="Q3" s="14">
        <v>43313</v>
      </c>
      <c r="R3" s="14">
        <v>44773</v>
      </c>
      <c r="S3" s="11">
        <v>2022</v>
      </c>
      <c r="T3" s="11" t="s">
        <v>64</v>
      </c>
      <c r="U3" s="11"/>
      <c r="V3" s="11" t="s">
        <v>44</v>
      </c>
      <c r="W3" s="11" t="s">
        <v>98</v>
      </c>
      <c r="X3" s="11" t="s">
        <v>99</v>
      </c>
      <c r="Y3" s="11" t="s">
        <v>45</v>
      </c>
      <c r="Z3" s="11" t="s">
        <v>67</v>
      </c>
      <c r="AA3" s="11"/>
      <c r="AB3" s="11"/>
      <c r="AC3" s="11" t="s">
        <v>189</v>
      </c>
      <c r="AD3" s="11" t="s">
        <v>46</v>
      </c>
      <c r="AE3" s="11"/>
      <c r="AF3" s="11" t="s">
        <v>47</v>
      </c>
      <c r="AG3" s="11" t="s">
        <v>190</v>
      </c>
      <c r="AH3" s="15"/>
      <c r="AI3" s="15"/>
      <c r="AJ3" s="15" t="s">
        <v>191</v>
      </c>
      <c r="AK3" s="15">
        <v>4133</v>
      </c>
      <c r="AL3" s="15" t="s">
        <v>192</v>
      </c>
      <c r="AM3" s="15" t="s">
        <v>193</v>
      </c>
      <c r="AN3" s="15" t="s">
        <v>53</v>
      </c>
      <c r="AO3" s="16" t="s">
        <v>54</v>
      </c>
      <c r="AP3" s="16">
        <v>246770</v>
      </c>
      <c r="AQ3" s="15"/>
      <c r="AR3" s="15" t="str">
        <f>+IF(Tabelle1[[#This Row],[BB Anrede]]="Herr", "geehrter","geehrte")</f>
        <v>geehrter</v>
      </c>
      <c r="AS3" s="15" t="s">
        <v>41</v>
      </c>
      <c r="AT3" s="15" t="s">
        <v>194</v>
      </c>
      <c r="AU3" s="15" t="s">
        <v>195</v>
      </c>
      <c r="AV3" s="15" t="s">
        <v>196</v>
      </c>
    </row>
    <row r="4" spans="1:48" ht="30.95" customHeight="1" x14ac:dyDescent="0.25">
      <c r="A4" s="18" t="s">
        <v>444</v>
      </c>
      <c r="B4" s="6" t="s">
        <v>449</v>
      </c>
      <c r="C4" s="6" t="str">
        <f>+IF(Tabelle1[[#This Row],[LE Anrede2]]="Herr", "geehrter","geehrte")</f>
        <v>geehrter</v>
      </c>
      <c r="D4" s="6" t="s">
        <v>41</v>
      </c>
      <c r="E4" s="6" t="s">
        <v>211</v>
      </c>
      <c r="F4" s="6" t="s">
        <v>212</v>
      </c>
      <c r="G4" s="6" t="s">
        <v>213</v>
      </c>
      <c r="H4" s="6">
        <v>4450</v>
      </c>
      <c r="I4" s="6" t="s">
        <v>51</v>
      </c>
      <c r="J4" s="6" t="s">
        <v>214</v>
      </c>
      <c r="K4" s="6"/>
      <c r="L4" s="6" t="s">
        <v>214</v>
      </c>
      <c r="M4" s="6" t="s">
        <v>215</v>
      </c>
      <c r="N4" s="6"/>
      <c r="O4" s="6"/>
      <c r="P4" s="7">
        <v>37404</v>
      </c>
      <c r="Q4" s="7">
        <v>43313</v>
      </c>
      <c r="R4" s="7">
        <v>44773</v>
      </c>
      <c r="S4" s="6">
        <v>2022</v>
      </c>
      <c r="T4" s="6"/>
      <c r="U4" s="6"/>
      <c r="V4" s="6" t="s">
        <v>83</v>
      </c>
      <c r="W4" s="6" t="s">
        <v>84</v>
      </c>
      <c r="X4" s="6" t="s">
        <v>85</v>
      </c>
      <c r="Y4" s="6" t="s">
        <v>45</v>
      </c>
      <c r="Z4" s="6" t="s">
        <v>67</v>
      </c>
      <c r="AA4" s="6"/>
      <c r="AB4" s="6"/>
      <c r="AC4" s="6" t="s">
        <v>216</v>
      </c>
      <c r="AD4" s="6" t="s">
        <v>46</v>
      </c>
      <c r="AE4" s="6"/>
      <c r="AF4" s="6" t="s">
        <v>47</v>
      </c>
      <c r="AG4" s="6" t="s">
        <v>86</v>
      </c>
      <c r="AH4" s="5"/>
      <c r="AI4" s="5"/>
      <c r="AJ4" s="5" t="s">
        <v>87</v>
      </c>
      <c r="AK4" s="5">
        <v>4020</v>
      </c>
      <c r="AL4" s="5" t="s">
        <v>54</v>
      </c>
      <c r="AM4" s="5"/>
      <c r="AN4" s="5" t="s">
        <v>88</v>
      </c>
      <c r="AO4" s="4" t="s">
        <v>54</v>
      </c>
      <c r="AP4" s="4">
        <v>401</v>
      </c>
      <c r="AQ4" s="5"/>
      <c r="AR4" s="5" t="str">
        <f>+IF(Tabelle1[[#This Row],[BB Anrede]]="Herr", "geehrter","geehrte")</f>
        <v>geehrter</v>
      </c>
      <c r="AS4" s="5" t="s">
        <v>41</v>
      </c>
      <c r="AT4" s="5" t="s">
        <v>89</v>
      </c>
      <c r="AU4" s="5" t="s">
        <v>90</v>
      </c>
      <c r="AV4" s="5" t="s">
        <v>91</v>
      </c>
    </row>
    <row r="5" spans="1:48" ht="30.95" customHeight="1" x14ac:dyDescent="0.25">
      <c r="A5" s="18" t="s">
        <v>444</v>
      </c>
      <c r="B5" s="6" t="s">
        <v>449</v>
      </c>
      <c r="C5" s="6" t="str">
        <f>+IF(Tabelle1[[#This Row],[LE Anrede2]]="Herr", "geehrter","geehrte")</f>
        <v>geehrter</v>
      </c>
      <c r="D5" s="6" t="s">
        <v>41</v>
      </c>
      <c r="E5" s="6" t="s">
        <v>308</v>
      </c>
      <c r="F5" s="6" t="s">
        <v>309</v>
      </c>
      <c r="G5" s="6" t="s">
        <v>310</v>
      </c>
      <c r="H5" s="6">
        <v>4402</v>
      </c>
      <c r="I5" s="6" t="s">
        <v>279</v>
      </c>
      <c r="J5" s="6" t="s">
        <v>311</v>
      </c>
      <c r="K5" s="6" t="s">
        <v>311</v>
      </c>
      <c r="L5" s="6"/>
      <c r="M5" s="6" t="s">
        <v>312</v>
      </c>
      <c r="N5" s="6"/>
      <c r="O5" s="6"/>
      <c r="P5" s="7">
        <v>37501</v>
      </c>
      <c r="Q5" s="7">
        <v>43313</v>
      </c>
      <c r="R5" s="7">
        <v>44773</v>
      </c>
      <c r="S5" s="6">
        <v>2022</v>
      </c>
      <c r="T5" s="6"/>
      <c r="U5" s="6"/>
      <c r="V5" s="6" t="s">
        <v>83</v>
      </c>
      <c r="W5" s="6" t="s">
        <v>84</v>
      </c>
      <c r="X5" s="6" t="s">
        <v>85</v>
      </c>
      <c r="Y5" s="6" t="s">
        <v>45</v>
      </c>
      <c r="Z5" s="6" t="s">
        <v>67</v>
      </c>
      <c r="AA5" s="6"/>
      <c r="AB5" s="6"/>
      <c r="AC5" s="6" t="s">
        <v>313</v>
      </c>
      <c r="AD5" s="6" t="s">
        <v>46</v>
      </c>
      <c r="AE5" s="6"/>
      <c r="AF5" s="6" t="s">
        <v>47</v>
      </c>
      <c r="AG5" s="6" t="s">
        <v>86</v>
      </c>
      <c r="AH5" s="1"/>
      <c r="AI5" s="1"/>
      <c r="AJ5" s="1" t="s">
        <v>87</v>
      </c>
      <c r="AK5" s="1">
        <v>4020</v>
      </c>
      <c r="AL5" s="1" t="s">
        <v>54</v>
      </c>
      <c r="AM5" s="1"/>
      <c r="AN5" s="1" t="s">
        <v>88</v>
      </c>
      <c r="AO5" s="4" t="s">
        <v>54</v>
      </c>
      <c r="AP5" s="4">
        <v>401</v>
      </c>
      <c r="AQ5" s="1"/>
      <c r="AR5" s="5" t="str">
        <f>+IF(Tabelle1[[#This Row],[BB Anrede]]="Herr", "geehrter","geehrte")</f>
        <v>geehrter</v>
      </c>
      <c r="AS5" s="1" t="s">
        <v>41</v>
      </c>
      <c r="AT5" s="1" t="s">
        <v>89</v>
      </c>
      <c r="AU5" s="1" t="s">
        <v>90</v>
      </c>
      <c r="AV5" s="1" t="s">
        <v>91</v>
      </c>
    </row>
    <row r="6" spans="1:48" ht="30.95" customHeight="1" x14ac:dyDescent="0.25">
      <c r="A6" s="18" t="s">
        <v>444</v>
      </c>
      <c r="B6" s="6" t="s">
        <v>449</v>
      </c>
      <c r="C6" s="6" t="str">
        <f>+IF(Tabelle1[[#This Row],[LE Anrede2]]="Herr", "geehrter","geehrte")</f>
        <v>geehrte</v>
      </c>
      <c r="D6" s="6" t="s">
        <v>148</v>
      </c>
      <c r="E6" s="6" t="s">
        <v>314</v>
      </c>
      <c r="F6" s="6" t="s">
        <v>315</v>
      </c>
      <c r="G6" s="6" t="s">
        <v>316</v>
      </c>
      <c r="H6" s="6">
        <v>4127</v>
      </c>
      <c r="I6" s="6" t="s">
        <v>317</v>
      </c>
      <c r="J6" s="6" t="s">
        <v>318</v>
      </c>
      <c r="K6" s="6"/>
      <c r="L6" s="6"/>
      <c r="M6" s="6" t="s">
        <v>319</v>
      </c>
      <c r="N6" s="6"/>
      <c r="O6" s="6"/>
      <c r="P6" s="7">
        <v>37643</v>
      </c>
      <c r="Q6" s="7">
        <v>43313</v>
      </c>
      <c r="R6" s="7">
        <v>44773</v>
      </c>
      <c r="S6" s="6">
        <v>2022</v>
      </c>
      <c r="T6" s="6"/>
      <c r="U6" s="6"/>
      <c r="V6" s="6" t="s">
        <v>83</v>
      </c>
      <c r="W6" s="6" t="s">
        <v>84</v>
      </c>
      <c r="X6" s="6" t="s">
        <v>85</v>
      </c>
      <c r="Y6" s="6" t="s">
        <v>45</v>
      </c>
      <c r="Z6" s="6" t="s">
        <v>67</v>
      </c>
      <c r="AA6" s="6"/>
      <c r="AB6" s="6"/>
      <c r="AC6" s="6" t="s">
        <v>320</v>
      </c>
      <c r="AD6" s="6" t="s">
        <v>46</v>
      </c>
      <c r="AE6" s="6"/>
      <c r="AF6" s="6" t="s">
        <v>47</v>
      </c>
      <c r="AG6" s="6" t="s">
        <v>86</v>
      </c>
      <c r="AH6" s="1"/>
      <c r="AI6" s="1"/>
      <c r="AJ6" s="1" t="s">
        <v>87</v>
      </c>
      <c r="AK6" s="1">
        <v>4020</v>
      </c>
      <c r="AL6" s="1" t="s">
        <v>54</v>
      </c>
      <c r="AM6" s="1"/>
      <c r="AN6" s="1" t="s">
        <v>88</v>
      </c>
      <c r="AO6" s="4" t="s">
        <v>54</v>
      </c>
      <c r="AP6" s="4">
        <v>401</v>
      </c>
      <c r="AQ6" s="1"/>
      <c r="AR6" s="5" t="str">
        <f>+IF(Tabelle1[[#This Row],[BB Anrede]]="Herr", "geehrter","geehrte")</f>
        <v>geehrter</v>
      </c>
      <c r="AS6" s="1" t="s">
        <v>41</v>
      </c>
      <c r="AT6" s="1" t="s">
        <v>89</v>
      </c>
      <c r="AU6" s="1" t="s">
        <v>90</v>
      </c>
      <c r="AV6" s="1" t="s">
        <v>91</v>
      </c>
    </row>
    <row r="7" spans="1:48" ht="30.95" customHeight="1" x14ac:dyDescent="0.25">
      <c r="A7" s="18" t="s">
        <v>444</v>
      </c>
      <c r="B7" s="6" t="s">
        <v>449</v>
      </c>
      <c r="C7" s="6" t="str">
        <f>+IF(Tabelle1[[#This Row],[LE Anrede2]]="Herr", "geehrter","geehrte")</f>
        <v>geehrter</v>
      </c>
      <c r="D7" s="6" t="s">
        <v>41</v>
      </c>
      <c r="E7" s="6" t="s">
        <v>367</v>
      </c>
      <c r="F7" s="6" t="s">
        <v>368</v>
      </c>
      <c r="G7" s="6" t="s">
        <v>369</v>
      </c>
      <c r="H7" s="6">
        <v>4102</v>
      </c>
      <c r="I7" s="6" t="s">
        <v>347</v>
      </c>
      <c r="J7" s="6" t="s">
        <v>370</v>
      </c>
      <c r="K7" s="6"/>
      <c r="L7" s="6" t="s">
        <v>370</v>
      </c>
      <c r="M7" s="6" t="s">
        <v>371</v>
      </c>
      <c r="N7" s="6"/>
      <c r="O7" s="6"/>
      <c r="P7" s="7">
        <v>35935</v>
      </c>
      <c r="Q7" s="7">
        <v>43313</v>
      </c>
      <c r="R7" s="7">
        <v>44773</v>
      </c>
      <c r="S7" s="6">
        <v>2022</v>
      </c>
      <c r="T7" s="6" t="s">
        <v>64</v>
      </c>
      <c r="U7" s="6"/>
      <c r="V7" s="6" t="s">
        <v>83</v>
      </c>
      <c r="W7" s="6" t="s">
        <v>84</v>
      </c>
      <c r="X7" s="6" t="s">
        <v>85</v>
      </c>
      <c r="Y7" s="6" t="s">
        <v>45</v>
      </c>
      <c r="Z7" s="6" t="s">
        <v>67</v>
      </c>
      <c r="AA7" s="6"/>
      <c r="AB7" s="6"/>
      <c r="AC7" s="6"/>
      <c r="AD7" s="6" t="s">
        <v>46</v>
      </c>
      <c r="AE7" s="6"/>
      <c r="AF7" s="6" t="s">
        <v>47</v>
      </c>
      <c r="AG7" s="6" t="s">
        <v>372</v>
      </c>
      <c r="AH7" s="1"/>
      <c r="AI7" s="1"/>
      <c r="AJ7" s="1" t="s">
        <v>373</v>
      </c>
      <c r="AK7" s="1">
        <v>4132</v>
      </c>
      <c r="AL7" s="1" t="s">
        <v>227</v>
      </c>
      <c r="AM7" s="1" t="s">
        <v>374</v>
      </c>
      <c r="AN7" s="1" t="s">
        <v>53</v>
      </c>
      <c r="AO7" s="4" t="s">
        <v>54</v>
      </c>
      <c r="AP7" s="4">
        <v>251879</v>
      </c>
      <c r="AQ7" s="1"/>
      <c r="AR7" s="5" t="str">
        <f>+IF(Tabelle1[[#This Row],[BB Anrede]]="Herr", "geehrter","geehrte")</f>
        <v>geehrter</v>
      </c>
      <c r="AS7" s="1" t="s">
        <v>41</v>
      </c>
      <c r="AT7" s="1" t="s">
        <v>375</v>
      </c>
      <c r="AU7" s="1" t="s">
        <v>376</v>
      </c>
      <c r="AV7" s="1" t="s">
        <v>377</v>
      </c>
    </row>
    <row r="8" spans="1:48" ht="30.95" customHeight="1" x14ac:dyDescent="0.25">
      <c r="A8" s="18" t="s">
        <v>444</v>
      </c>
      <c r="B8" s="6" t="s">
        <v>449</v>
      </c>
      <c r="C8" s="6" t="str">
        <f>+IF(Tabelle1[[#This Row],[LE Anrede2]]="Herr", "geehrter","geehrte")</f>
        <v>geehrter</v>
      </c>
      <c r="D8" s="6" t="s">
        <v>41</v>
      </c>
      <c r="E8" s="6" t="s">
        <v>385</v>
      </c>
      <c r="F8" s="6" t="s">
        <v>386</v>
      </c>
      <c r="G8" s="6" t="s">
        <v>387</v>
      </c>
      <c r="H8" s="6">
        <v>4143</v>
      </c>
      <c r="I8" s="6" t="s">
        <v>388</v>
      </c>
      <c r="J8" s="6" t="s">
        <v>389</v>
      </c>
      <c r="K8" s="6"/>
      <c r="L8" s="6" t="s">
        <v>389</v>
      </c>
      <c r="M8" s="6" t="s">
        <v>390</v>
      </c>
      <c r="N8" s="6"/>
      <c r="O8" s="6"/>
      <c r="P8" s="7">
        <v>35697</v>
      </c>
      <c r="Q8" s="7">
        <v>43313</v>
      </c>
      <c r="R8" s="7">
        <v>44773</v>
      </c>
      <c r="S8" s="6">
        <v>2022</v>
      </c>
      <c r="T8" s="6"/>
      <c r="U8" s="6"/>
      <c r="V8" s="6" t="s">
        <v>83</v>
      </c>
      <c r="W8" s="6" t="s">
        <v>84</v>
      </c>
      <c r="X8" s="6" t="s">
        <v>85</v>
      </c>
      <c r="Y8" s="6" t="s">
        <v>45</v>
      </c>
      <c r="Z8" s="6" t="s">
        <v>67</v>
      </c>
      <c r="AA8" s="6"/>
      <c r="AB8" s="6"/>
      <c r="AC8" s="6" t="s">
        <v>391</v>
      </c>
      <c r="AD8" s="6" t="s">
        <v>46</v>
      </c>
      <c r="AE8" s="6"/>
      <c r="AF8" s="6" t="s">
        <v>47</v>
      </c>
      <c r="AG8" s="6" t="s">
        <v>392</v>
      </c>
      <c r="AH8" s="1" t="s">
        <v>393</v>
      </c>
      <c r="AI8" s="1"/>
      <c r="AJ8" s="1" t="s">
        <v>394</v>
      </c>
      <c r="AK8" s="1">
        <v>4053</v>
      </c>
      <c r="AL8" s="1" t="s">
        <v>54</v>
      </c>
      <c r="AM8" s="1"/>
      <c r="AN8" s="1" t="s">
        <v>88</v>
      </c>
      <c r="AO8" s="4" t="s">
        <v>54</v>
      </c>
      <c r="AP8" s="4">
        <v>245239</v>
      </c>
      <c r="AQ8" s="1"/>
      <c r="AR8" s="5" t="str">
        <f>+IF(Tabelle1[[#This Row],[BB Anrede]]="Herr", "geehrter","geehrte")</f>
        <v>geehrter</v>
      </c>
      <c r="AS8" s="1" t="s">
        <v>41</v>
      </c>
      <c r="AT8" s="1" t="s">
        <v>134</v>
      </c>
      <c r="AU8" s="1" t="s">
        <v>395</v>
      </c>
      <c r="AV8" s="1" t="s">
        <v>396</v>
      </c>
    </row>
    <row r="9" spans="1:48" ht="30.95" customHeight="1" x14ac:dyDescent="0.25">
      <c r="A9" s="18" t="s">
        <v>445</v>
      </c>
      <c r="B9" s="6" t="s">
        <v>448</v>
      </c>
      <c r="C9" s="6" t="str">
        <f>+IF(Tabelle1[[#This Row],[LE Anrede2]]="Herr", "geehrter","geehrte")</f>
        <v>geehrter</v>
      </c>
      <c r="D9" s="6" t="s">
        <v>41</v>
      </c>
      <c r="E9" s="6" t="s">
        <v>136</v>
      </c>
      <c r="F9" s="6" t="s">
        <v>152</v>
      </c>
      <c r="G9" s="6" t="s">
        <v>153</v>
      </c>
      <c r="H9" s="6">
        <v>4104</v>
      </c>
      <c r="I9" s="6" t="s">
        <v>154</v>
      </c>
      <c r="J9" s="6" t="s">
        <v>155</v>
      </c>
      <c r="K9" s="6"/>
      <c r="L9" s="6" t="s">
        <v>155</v>
      </c>
      <c r="M9" s="6" t="s">
        <v>156</v>
      </c>
      <c r="N9" s="6"/>
      <c r="O9" s="6"/>
      <c r="P9" s="7">
        <v>37360</v>
      </c>
      <c r="Q9" s="7">
        <v>43313</v>
      </c>
      <c r="R9" s="7">
        <v>44773</v>
      </c>
      <c r="S9" s="6">
        <v>2022</v>
      </c>
      <c r="T9" s="6"/>
      <c r="U9" s="6"/>
      <c r="V9" s="6" t="s">
        <v>83</v>
      </c>
      <c r="W9" s="6" t="s">
        <v>84</v>
      </c>
      <c r="X9" s="6" t="s">
        <v>85</v>
      </c>
      <c r="Y9" s="6" t="s">
        <v>45</v>
      </c>
      <c r="Z9" s="6" t="s">
        <v>67</v>
      </c>
      <c r="AA9" s="6"/>
      <c r="AB9" s="6"/>
      <c r="AC9" s="6" t="s">
        <v>157</v>
      </c>
      <c r="AD9" s="6" t="s">
        <v>46</v>
      </c>
      <c r="AE9" s="6"/>
      <c r="AF9" s="6" t="s">
        <v>47</v>
      </c>
      <c r="AG9" s="6" t="s">
        <v>86</v>
      </c>
      <c r="AH9" s="1"/>
      <c r="AI9" s="1"/>
      <c r="AJ9" s="1" t="s">
        <v>87</v>
      </c>
      <c r="AK9" s="1">
        <v>4020</v>
      </c>
      <c r="AL9" s="1" t="s">
        <v>54</v>
      </c>
      <c r="AM9" s="1"/>
      <c r="AN9" s="1" t="s">
        <v>88</v>
      </c>
      <c r="AO9" s="4" t="s">
        <v>54</v>
      </c>
      <c r="AP9" s="4">
        <v>401</v>
      </c>
      <c r="AQ9" s="1"/>
      <c r="AR9" s="5" t="str">
        <f>+IF(Tabelle1[[#This Row],[BB Anrede]]="Herr", "geehrter","geehrte")</f>
        <v>geehrter</v>
      </c>
      <c r="AS9" s="1" t="s">
        <v>41</v>
      </c>
      <c r="AT9" s="1" t="s">
        <v>89</v>
      </c>
      <c r="AU9" s="1" t="s">
        <v>90</v>
      </c>
      <c r="AV9" s="1" t="s">
        <v>91</v>
      </c>
    </row>
    <row r="10" spans="1:48" ht="30.95" customHeight="1" x14ac:dyDescent="0.25">
      <c r="A10" s="18" t="s">
        <v>445</v>
      </c>
      <c r="B10" s="6" t="s">
        <v>448</v>
      </c>
      <c r="C10" s="6" t="str">
        <f>+IF(Tabelle1[[#This Row],[LE Anrede2]]="Herr", "geehrter","geehrte")</f>
        <v>geehrter</v>
      </c>
      <c r="D10" s="6" t="s">
        <v>41</v>
      </c>
      <c r="E10" s="6" t="s">
        <v>58</v>
      </c>
      <c r="F10" s="6" t="s">
        <v>59</v>
      </c>
      <c r="G10" s="6" t="s">
        <v>60</v>
      </c>
      <c r="H10" s="6">
        <v>4225</v>
      </c>
      <c r="I10" s="6" t="s">
        <v>61</v>
      </c>
      <c r="J10" s="6" t="s">
        <v>62</v>
      </c>
      <c r="K10" s="6"/>
      <c r="L10" s="6"/>
      <c r="M10" s="10" t="s">
        <v>453</v>
      </c>
      <c r="N10" s="6" t="s">
        <v>63</v>
      </c>
      <c r="O10" s="6"/>
      <c r="P10" s="7">
        <v>35117</v>
      </c>
      <c r="Q10" s="7">
        <v>43313</v>
      </c>
      <c r="R10" s="7">
        <v>44773</v>
      </c>
      <c r="S10" s="6">
        <v>2022</v>
      </c>
      <c r="T10" s="6" t="s">
        <v>64</v>
      </c>
      <c r="U10" s="6"/>
      <c r="V10" s="6" t="s">
        <v>44</v>
      </c>
      <c r="W10" s="6" t="s">
        <v>65</v>
      </c>
      <c r="X10" s="6" t="s">
        <v>66</v>
      </c>
      <c r="Y10" s="6" t="s">
        <v>45</v>
      </c>
      <c r="Z10" s="6" t="s">
        <v>67</v>
      </c>
      <c r="AA10" s="6"/>
      <c r="AB10" s="6"/>
      <c r="AC10" s="6"/>
      <c r="AD10" s="6" t="s">
        <v>46</v>
      </c>
      <c r="AE10" s="6" t="s">
        <v>68</v>
      </c>
      <c r="AF10" s="6" t="s">
        <v>47</v>
      </c>
      <c r="AG10" s="6" t="s">
        <v>69</v>
      </c>
      <c r="AH10" s="1"/>
      <c r="AI10" s="1"/>
      <c r="AJ10" s="1" t="s">
        <v>70</v>
      </c>
      <c r="AK10" s="1">
        <v>4242</v>
      </c>
      <c r="AL10" s="1" t="s">
        <v>71</v>
      </c>
      <c r="AM10" s="1" t="s">
        <v>72</v>
      </c>
      <c r="AN10" s="1" t="s">
        <v>53</v>
      </c>
      <c r="AO10" s="4" t="s">
        <v>54</v>
      </c>
      <c r="AP10" s="4">
        <v>209066</v>
      </c>
      <c r="AQ10" s="1"/>
      <c r="AR10" s="5" t="str">
        <f>+IF(Tabelle1[[#This Row],[BB Anrede]]="Herr", "geehrter","geehrte")</f>
        <v>geehrter</v>
      </c>
      <c r="AS10" s="1" t="s">
        <v>41</v>
      </c>
      <c r="AT10" s="1" t="s">
        <v>73</v>
      </c>
      <c r="AU10" s="1" t="s">
        <v>74</v>
      </c>
      <c r="AV10" s="1" t="s">
        <v>75</v>
      </c>
    </row>
    <row r="11" spans="1:48" s="17" customFormat="1" ht="30.95" customHeight="1" x14ac:dyDescent="0.25">
      <c r="A11" s="18" t="s">
        <v>445</v>
      </c>
      <c r="B11" s="6" t="s">
        <v>448</v>
      </c>
      <c r="C11" s="6" t="str">
        <f>+IF(Tabelle1[[#This Row],[LE Anrede2]]="Herr", "geehrter","geehrte")</f>
        <v>geehrter</v>
      </c>
      <c r="D11" s="6" t="s">
        <v>41</v>
      </c>
      <c r="E11" s="6" t="s">
        <v>92</v>
      </c>
      <c r="F11" s="6" t="s">
        <v>93</v>
      </c>
      <c r="G11" s="6" t="s">
        <v>94</v>
      </c>
      <c r="H11" s="6">
        <v>4052</v>
      </c>
      <c r="I11" s="6" t="s">
        <v>54</v>
      </c>
      <c r="J11" s="6" t="s">
        <v>95</v>
      </c>
      <c r="K11" s="6" t="s">
        <v>96</v>
      </c>
      <c r="L11" s="6" t="s">
        <v>95</v>
      </c>
      <c r="M11" s="6" t="s">
        <v>97</v>
      </c>
      <c r="N11" s="6"/>
      <c r="O11" s="6"/>
      <c r="P11" s="7">
        <v>34526</v>
      </c>
      <c r="Q11" s="7">
        <v>43313</v>
      </c>
      <c r="R11" s="7">
        <v>44773</v>
      </c>
      <c r="S11" s="6">
        <v>2022</v>
      </c>
      <c r="T11" s="6" t="s">
        <v>64</v>
      </c>
      <c r="U11" s="6"/>
      <c r="V11" s="6" t="s">
        <v>44</v>
      </c>
      <c r="W11" s="6" t="s">
        <v>98</v>
      </c>
      <c r="X11" s="6" t="s">
        <v>99</v>
      </c>
      <c r="Y11" s="6" t="s">
        <v>45</v>
      </c>
      <c r="Z11" s="6" t="s">
        <v>67</v>
      </c>
      <c r="AA11" s="6"/>
      <c r="AB11" s="6"/>
      <c r="AC11" s="6" t="s">
        <v>100</v>
      </c>
      <c r="AD11" s="6" t="s">
        <v>46</v>
      </c>
      <c r="AE11" s="6"/>
      <c r="AF11" s="6" t="s">
        <v>47</v>
      </c>
      <c r="AG11" s="6" t="s">
        <v>101</v>
      </c>
      <c r="AH11" s="5"/>
      <c r="AI11" s="5"/>
      <c r="AJ11" s="5" t="s">
        <v>102</v>
      </c>
      <c r="AK11" s="5">
        <v>4302</v>
      </c>
      <c r="AL11" s="5" t="s">
        <v>103</v>
      </c>
      <c r="AM11" s="5" t="s">
        <v>104</v>
      </c>
      <c r="AN11" s="5" t="s">
        <v>53</v>
      </c>
      <c r="AO11" s="4" t="s">
        <v>54</v>
      </c>
      <c r="AP11" s="4">
        <v>412</v>
      </c>
      <c r="AQ11" s="5"/>
      <c r="AR11" s="5" t="str">
        <f>+IF(Tabelle1[[#This Row],[BB Anrede]]="Herr", "geehrter","geehrte")</f>
        <v>geehrter</v>
      </c>
      <c r="AS11" s="5" t="s">
        <v>41</v>
      </c>
      <c r="AT11" s="5" t="s">
        <v>105</v>
      </c>
      <c r="AU11" s="5" t="s">
        <v>106</v>
      </c>
      <c r="AV11" s="5" t="s">
        <v>107</v>
      </c>
    </row>
    <row r="12" spans="1:48" ht="30.95" customHeight="1" x14ac:dyDescent="0.25">
      <c r="A12" s="18" t="s">
        <v>445</v>
      </c>
      <c r="B12" s="6" t="s">
        <v>448</v>
      </c>
      <c r="C12" s="6" t="str">
        <f>+IF(Tabelle1[[#This Row],[LE Anrede2]]="Herr", "geehrter","geehrte")</f>
        <v>geehrter</v>
      </c>
      <c r="D12" s="6" t="s">
        <v>41</v>
      </c>
      <c r="E12" s="6" t="s">
        <v>108</v>
      </c>
      <c r="F12" s="6" t="s">
        <v>109</v>
      </c>
      <c r="G12" s="6" t="s">
        <v>110</v>
      </c>
      <c r="H12" s="6">
        <v>4426</v>
      </c>
      <c r="I12" s="6" t="s">
        <v>111</v>
      </c>
      <c r="J12" s="6" t="s">
        <v>112</v>
      </c>
      <c r="K12" s="6"/>
      <c r="L12" s="6" t="s">
        <v>112</v>
      </c>
      <c r="M12" s="10" t="s">
        <v>454</v>
      </c>
      <c r="N12" s="6" t="s">
        <v>113</v>
      </c>
      <c r="O12" s="6"/>
      <c r="P12" s="7">
        <v>37260</v>
      </c>
      <c r="Q12" s="7">
        <v>43313</v>
      </c>
      <c r="R12" s="7">
        <v>44773</v>
      </c>
      <c r="S12" s="6">
        <v>2022</v>
      </c>
      <c r="T12" s="6"/>
      <c r="U12" s="6"/>
      <c r="V12" s="6" t="s">
        <v>44</v>
      </c>
      <c r="W12" s="6" t="s">
        <v>65</v>
      </c>
      <c r="X12" s="6" t="s">
        <v>66</v>
      </c>
      <c r="Y12" s="6" t="s">
        <v>45</v>
      </c>
      <c r="Z12" s="6" t="s">
        <v>67</v>
      </c>
      <c r="AA12" s="6"/>
      <c r="AB12" s="6"/>
      <c r="AC12" s="6"/>
      <c r="AD12" s="6" t="s">
        <v>46</v>
      </c>
      <c r="AE12" s="6" t="s">
        <v>114</v>
      </c>
      <c r="AF12" s="6" t="s">
        <v>47</v>
      </c>
      <c r="AG12" s="6" t="s">
        <v>115</v>
      </c>
      <c r="AH12" s="1"/>
      <c r="AI12" s="1"/>
      <c r="AJ12" s="1" t="s">
        <v>116</v>
      </c>
      <c r="AK12" s="1">
        <v>4416</v>
      </c>
      <c r="AL12" s="1" t="s">
        <v>117</v>
      </c>
      <c r="AM12" s="1" t="s">
        <v>118</v>
      </c>
      <c r="AN12" s="1" t="s">
        <v>53</v>
      </c>
      <c r="AO12" s="4" t="s">
        <v>54</v>
      </c>
      <c r="AP12" s="4">
        <v>435</v>
      </c>
      <c r="AQ12" s="1"/>
      <c r="AR12" s="5" t="str">
        <f>+IF(Tabelle1[[#This Row],[BB Anrede]]="Herr", "geehrter","geehrte")</f>
        <v>geehrter</v>
      </c>
      <c r="AS12" s="1" t="s">
        <v>41</v>
      </c>
      <c r="AT12" s="5" t="s">
        <v>119</v>
      </c>
      <c r="AU12" s="1" t="s">
        <v>120</v>
      </c>
      <c r="AV12" s="1" t="s">
        <v>121</v>
      </c>
    </row>
    <row r="13" spans="1:48" ht="30.95" customHeight="1" x14ac:dyDescent="0.25">
      <c r="A13" s="18" t="s">
        <v>445</v>
      </c>
      <c r="B13" s="6" t="s">
        <v>448</v>
      </c>
      <c r="C13" s="6" t="str">
        <f>+IF(Tabelle1[[#This Row],[LE Anrede2]]="Herr", "geehrter","geehrte")</f>
        <v>geehrter</v>
      </c>
      <c r="D13" s="6" t="s">
        <v>41</v>
      </c>
      <c r="E13" s="6" t="s">
        <v>171</v>
      </c>
      <c r="F13" s="6" t="s">
        <v>109</v>
      </c>
      <c r="G13" s="6" t="s">
        <v>172</v>
      </c>
      <c r="H13" s="6">
        <v>4437</v>
      </c>
      <c r="I13" s="6" t="s">
        <v>139</v>
      </c>
      <c r="J13" s="6" t="s">
        <v>173</v>
      </c>
      <c r="K13" s="6"/>
      <c r="L13" s="6"/>
      <c r="M13" s="10" t="s">
        <v>457</v>
      </c>
      <c r="N13" s="6" t="s">
        <v>174</v>
      </c>
      <c r="O13" s="6"/>
      <c r="P13" s="7">
        <v>37485</v>
      </c>
      <c r="Q13" s="7">
        <v>43313</v>
      </c>
      <c r="R13" s="7">
        <v>44773</v>
      </c>
      <c r="S13" s="6">
        <v>2022</v>
      </c>
      <c r="T13" s="6"/>
      <c r="U13" s="6"/>
      <c r="V13" s="6" t="s">
        <v>44</v>
      </c>
      <c r="W13" s="6" t="s">
        <v>65</v>
      </c>
      <c r="X13" s="6" t="s">
        <v>66</v>
      </c>
      <c r="Y13" s="6" t="s">
        <v>45</v>
      </c>
      <c r="Z13" s="6" t="s">
        <v>67</v>
      </c>
      <c r="AA13" s="6"/>
      <c r="AB13" s="6"/>
      <c r="AC13" s="6" t="s">
        <v>175</v>
      </c>
      <c r="AD13" s="6" t="s">
        <v>46</v>
      </c>
      <c r="AE13" s="6"/>
      <c r="AF13" s="6" t="s">
        <v>47</v>
      </c>
      <c r="AG13" s="6" t="s">
        <v>176</v>
      </c>
      <c r="AH13" s="1"/>
      <c r="AI13" s="1"/>
      <c r="AJ13" s="1" t="s">
        <v>177</v>
      </c>
      <c r="AK13" s="1">
        <v>4410</v>
      </c>
      <c r="AL13" s="1" t="s">
        <v>178</v>
      </c>
      <c r="AM13" s="1" t="s">
        <v>179</v>
      </c>
      <c r="AN13" s="1" t="s">
        <v>53</v>
      </c>
      <c r="AO13" s="4" t="s">
        <v>54</v>
      </c>
      <c r="AP13" s="4">
        <v>511</v>
      </c>
      <c r="AQ13" s="1"/>
      <c r="AR13" s="5" t="str">
        <f>+IF(Tabelle1[[#This Row],[BB Anrede]]="Herr", "geehrter","geehrte")</f>
        <v>geehrter</v>
      </c>
      <c r="AS13" s="1" t="s">
        <v>41</v>
      </c>
      <c r="AT13" s="1" t="s">
        <v>180</v>
      </c>
      <c r="AU13" s="1" t="s">
        <v>181</v>
      </c>
      <c r="AV13" s="1" t="s">
        <v>182</v>
      </c>
    </row>
    <row r="14" spans="1:48" ht="30.95" customHeight="1" x14ac:dyDescent="0.25">
      <c r="A14" s="18" t="s">
        <v>445</v>
      </c>
      <c r="B14" s="6" t="s">
        <v>448</v>
      </c>
      <c r="C14" s="6" t="str">
        <f>+IF(Tabelle1[[#This Row],[LE Anrede2]]="Herr", "geehrter","geehrte")</f>
        <v>geehrter</v>
      </c>
      <c r="D14" s="6" t="s">
        <v>41</v>
      </c>
      <c r="E14" s="6" t="s">
        <v>231</v>
      </c>
      <c r="F14" s="6" t="s">
        <v>232</v>
      </c>
      <c r="G14" s="6" t="s">
        <v>233</v>
      </c>
      <c r="H14" s="6">
        <v>4254</v>
      </c>
      <c r="I14" s="6" t="s">
        <v>234</v>
      </c>
      <c r="J14" s="6" t="s">
        <v>235</v>
      </c>
      <c r="K14" s="6"/>
      <c r="L14" s="6" t="s">
        <v>235</v>
      </c>
      <c r="M14" s="10" t="s">
        <v>458</v>
      </c>
      <c r="N14" s="6" t="s">
        <v>236</v>
      </c>
      <c r="O14" s="6"/>
      <c r="P14" s="7">
        <v>37374</v>
      </c>
      <c r="Q14" s="7">
        <v>43313</v>
      </c>
      <c r="R14" s="7">
        <v>44773</v>
      </c>
      <c r="S14" s="6">
        <v>2022</v>
      </c>
      <c r="T14" s="6" t="s">
        <v>64</v>
      </c>
      <c r="U14" s="6"/>
      <c r="V14" s="6" t="s">
        <v>44</v>
      </c>
      <c r="W14" s="6" t="s">
        <v>65</v>
      </c>
      <c r="X14" s="6" t="s">
        <v>66</v>
      </c>
      <c r="Y14" s="6" t="s">
        <v>45</v>
      </c>
      <c r="Z14" s="6" t="s">
        <v>67</v>
      </c>
      <c r="AA14" s="6"/>
      <c r="AB14" s="6"/>
      <c r="AC14" s="6"/>
      <c r="AD14" s="6" t="s">
        <v>46</v>
      </c>
      <c r="AE14" s="6" t="s">
        <v>237</v>
      </c>
      <c r="AF14" s="6" t="s">
        <v>47</v>
      </c>
      <c r="AG14" s="6" t="s">
        <v>238</v>
      </c>
      <c r="AH14" s="1"/>
      <c r="AI14" s="1"/>
      <c r="AJ14" s="1" t="s">
        <v>239</v>
      </c>
      <c r="AK14" s="1">
        <v>4144</v>
      </c>
      <c r="AL14" s="1" t="s">
        <v>240</v>
      </c>
      <c r="AM14" s="1" t="s">
        <v>241</v>
      </c>
      <c r="AN14" s="1" t="s">
        <v>53</v>
      </c>
      <c r="AO14" s="4" t="s">
        <v>54</v>
      </c>
      <c r="AP14" s="4">
        <v>436</v>
      </c>
      <c r="AQ14" s="1"/>
      <c r="AR14" s="5" t="str">
        <f>+IF(Tabelle1[[#This Row],[BB Anrede]]="Herr", "geehrter","geehrte")</f>
        <v>geehrter</v>
      </c>
      <c r="AS14" s="1" t="s">
        <v>41</v>
      </c>
      <c r="AT14" s="1" t="s">
        <v>242</v>
      </c>
      <c r="AU14" s="1" t="s">
        <v>74</v>
      </c>
      <c r="AV14" s="1" t="s">
        <v>243</v>
      </c>
    </row>
    <row r="15" spans="1:48" ht="30.95" customHeight="1" x14ac:dyDescent="0.25">
      <c r="A15" s="18" t="s">
        <v>446</v>
      </c>
      <c r="B15" s="6" t="s">
        <v>447</v>
      </c>
      <c r="C15" s="6" t="str">
        <f>+IF(Tabelle1[[#This Row],[LE Anrede2]]="Herr", "geehrter","geehrte")</f>
        <v>geehrter</v>
      </c>
      <c r="D15" s="6" t="s">
        <v>41</v>
      </c>
      <c r="E15" s="6" t="s">
        <v>256</v>
      </c>
      <c r="F15" s="6" t="s">
        <v>59</v>
      </c>
      <c r="G15" s="6" t="s">
        <v>257</v>
      </c>
      <c r="H15" s="6">
        <v>4153</v>
      </c>
      <c r="I15" s="6" t="s">
        <v>258</v>
      </c>
      <c r="J15" s="6" t="s">
        <v>259</v>
      </c>
      <c r="K15" s="6"/>
      <c r="L15" s="6" t="s">
        <v>260</v>
      </c>
      <c r="M15" s="10" t="s">
        <v>459</v>
      </c>
      <c r="N15" s="6" t="s">
        <v>261</v>
      </c>
      <c r="O15" s="6"/>
      <c r="P15" s="7">
        <v>37516</v>
      </c>
      <c r="Q15" s="7">
        <v>43313</v>
      </c>
      <c r="R15" s="7">
        <v>44773</v>
      </c>
      <c r="S15" s="6">
        <v>2022</v>
      </c>
      <c r="T15" s="6"/>
      <c r="U15" s="6"/>
      <c r="V15" s="6" t="s">
        <v>44</v>
      </c>
      <c r="W15" s="6" t="s">
        <v>65</v>
      </c>
      <c r="X15" s="6" t="s">
        <v>66</v>
      </c>
      <c r="Y15" s="6" t="s">
        <v>45</v>
      </c>
      <c r="Z15" s="6" t="s">
        <v>67</v>
      </c>
      <c r="AA15" s="6"/>
      <c r="AB15" s="6"/>
      <c r="AC15" s="6" t="s">
        <v>262</v>
      </c>
      <c r="AD15" s="6" t="s">
        <v>46</v>
      </c>
      <c r="AE15" s="6"/>
      <c r="AF15" s="6" t="s">
        <v>47</v>
      </c>
      <c r="AG15" s="6" t="s">
        <v>263</v>
      </c>
      <c r="AH15" s="1"/>
      <c r="AI15" s="1"/>
      <c r="AJ15" s="1" t="s">
        <v>264</v>
      </c>
      <c r="AK15" s="1">
        <v>4147</v>
      </c>
      <c r="AL15" s="1" t="s">
        <v>265</v>
      </c>
      <c r="AM15" s="1" t="s">
        <v>266</v>
      </c>
      <c r="AN15" s="1" t="s">
        <v>53</v>
      </c>
      <c r="AO15" s="4" t="s">
        <v>54</v>
      </c>
      <c r="AP15" s="4">
        <v>437</v>
      </c>
      <c r="AQ15" s="1"/>
      <c r="AR15" s="5" t="str">
        <f>+IF(Tabelle1[[#This Row],[BB Anrede]]="Herr", "geehrter","geehrte")</f>
        <v>geehrter</v>
      </c>
      <c r="AS15" s="1" t="s">
        <v>41</v>
      </c>
      <c r="AT15" s="1" t="s">
        <v>267</v>
      </c>
      <c r="AU15" s="1" t="s">
        <v>152</v>
      </c>
      <c r="AV15" s="1" t="s">
        <v>268</v>
      </c>
    </row>
    <row r="16" spans="1:48" ht="30.95" customHeight="1" x14ac:dyDescent="0.25">
      <c r="A16" s="18" t="s">
        <v>446</v>
      </c>
      <c r="B16" s="11" t="s">
        <v>447</v>
      </c>
      <c r="C16" s="11" t="str">
        <f>+IF(Tabelle1[[#This Row],[LE Anrede2]]="Herr", "geehrter","geehrte")</f>
        <v>geehrter</v>
      </c>
      <c r="D16" s="11" t="s">
        <v>41</v>
      </c>
      <c r="E16" s="11" t="s">
        <v>290</v>
      </c>
      <c r="F16" s="11" t="s">
        <v>291</v>
      </c>
      <c r="G16" s="11" t="s">
        <v>292</v>
      </c>
      <c r="H16" s="11">
        <v>4112</v>
      </c>
      <c r="I16" s="11" t="s">
        <v>293</v>
      </c>
      <c r="J16" s="11" t="s">
        <v>294</v>
      </c>
      <c r="K16" s="11"/>
      <c r="L16" s="11" t="s">
        <v>294</v>
      </c>
      <c r="M16" s="12" t="s">
        <v>460</v>
      </c>
      <c r="N16" s="11" t="s">
        <v>295</v>
      </c>
      <c r="O16" s="11"/>
      <c r="P16" s="14">
        <v>37498</v>
      </c>
      <c r="Q16" s="14">
        <v>43313</v>
      </c>
      <c r="R16" s="14">
        <v>44773</v>
      </c>
      <c r="S16" s="11">
        <v>2022</v>
      </c>
      <c r="T16" s="11"/>
      <c r="U16" s="11"/>
      <c r="V16" s="11" t="s">
        <v>44</v>
      </c>
      <c r="W16" s="11" t="s">
        <v>65</v>
      </c>
      <c r="X16" s="11" t="s">
        <v>296</v>
      </c>
      <c r="Y16" s="11" t="s">
        <v>45</v>
      </c>
      <c r="Z16" s="11" t="s">
        <v>67</v>
      </c>
      <c r="AA16" s="11" t="s">
        <v>64</v>
      </c>
      <c r="AB16" s="11" t="s">
        <v>297</v>
      </c>
      <c r="AC16" s="11" t="s">
        <v>298</v>
      </c>
      <c r="AD16" s="11" t="s">
        <v>46</v>
      </c>
      <c r="AE16" s="11" t="s">
        <v>299</v>
      </c>
      <c r="AF16" s="11" t="s">
        <v>47</v>
      </c>
      <c r="AG16" s="11" t="s">
        <v>300</v>
      </c>
      <c r="AH16" s="15" t="s">
        <v>301</v>
      </c>
      <c r="AI16" s="15"/>
      <c r="AJ16" s="15" t="s">
        <v>302</v>
      </c>
      <c r="AK16" s="15">
        <v>4142</v>
      </c>
      <c r="AL16" s="15" t="s">
        <v>303</v>
      </c>
      <c r="AM16" s="15" t="s">
        <v>304</v>
      </c>
      <c r="AN16" s="15" t="s">
        <v>53</v>
      </c>
      <c r="AO16" s="16" t="s">
        <v>54</v>
      </c>
      <c r="AP16" s="16">
        <v>432</v>
      </c>
      <c r="AQ16" s="15"/>
      <c r="AR16" s="15" t="str">
        <f>+IF(Tabelle1[[#This Row],[BB Anrede]]="Herr", "geehrter","geehrte")</f>
        <v>geehrter</v>
      </c>
      <c r="AS16" s="15" t="s">
        <v>41</v>
      </c>
      <c r="AT16" s="15" t="s">
        <v>305</v>
      </c>
      <c r="AU16" s="15" t="s">
        <v>306</v>
      </c>
      <c r="AV16" s="15" t="s">
        <v>307</v>
      </c>
    </row>
    <row r="17" spans="1:48" ht="30.95" customHeight="1" x14ac:dyDescent="0.25">
      <c r="A17" s="18" t="s">
        <v>446</v>
      </c>
      <c r="B17" s="6" t="s">
        <v>447</v>
      </c>
      <c r="C17" s="6" t="str">
        <f>+IF(Tabelle1[[#This Row],[LE Anrede2]]="Herr", "geehrter","geehrte")</f>
        <v>geehrter</v>
      </c>
      <c r="D17" s="6" t="s">
        <v>41</v>
      </c>
      <c r="E17" s="6" t="s">
        <v>321</v>
      </c>
      <c r="F17" s="6" t="s">
        <v>322</v>
      </c>
      <c r="G17" s="6" t="s">
        <v>323</v>
      </c>
      <c r="H17" s="6">
        <v>4148</v>
      </c>
      <c r="I17" s="6" t="s">
        <v>324</v>
      </c>
      <c r="J17" s="6" t="s">
        <v>325</v>
      </c>
      <c r="K17" s="6"/>
      <c r="L17" s="6" t="s">
        <v>325</v>
      </c>
      <c r="M17" s="10" t="s">
        <v>461</v>
      </c>
      <c r="N17" s="6" t="s">
        <v>326</v>
      </c>
      <c r="O17" s="6"/>
      <c r="P17" s="7">
        <v>37536</v>
      </c>
      <c r="Q17" s="7">
        <v>43313</v>
      </c>
      <c r="R17" s="7">
        <v>44773</v>
      </c>
      <c r="S17" s="6">
        <v>2022</v>
      </c>
      <c r="T17" s="6"/>
      <c r="U17" s="6"/>
      <c r="V17" s="6" t="s">
        <v>44</v>
      </c>
      <c r="W17" s="6" t="s">
        <v>65</v>
      </c>
      <c r="X17" s="6" t="s">
        <v>66</v>
      </c>
      <c r="Y17" s="6" t="s">
        <v>45</v>
      </c>
      <c r="Z17" s="6" t="s">
        <v>67</v>
      </c>
      <c r="AA17" s="6"/>
      <c r="AB17" s="6"/>
      <c r="AC17" s="6" t="s">
        <v>327</v>
      </c>
      <c r="AD17" s="6" t="s">
        <v>46</v>
      </c>
      <c r="AE17" s="6"/>
      <c r="AF17" s="6" t="s">
        <v>47</v>
      </c>
      <c r="AG17" s="6" t="s">
        <v>328</v>
      </c>
      <c r="AH17" s="1"/>
      <c r="AI17" s="1"/>
      <c r="AJ17" s="1" t="s">
        <v>329</v>
      </c>
      <c r="AK17" s="1">
        <v>4147</v>
      </c>
      <c r="AL17" s="1" t="s">
        <v>330</v>
      </c>
      <c r="AM17" s="1" t="s">
        <v>331</v>
      </c>
      <c r="AN17" s="1" t="s">
        <v>53</v>
      </c>
      <c r="AO17" s="4" t="s">
        <v>54</v>
      </c>
      <c r="AP17" s="4">
        <v>2155</v>
      </c>
      <c r="AQ17" s="1"/>
      <c r="AR17" s="5" t="str">
        <f>+IF(Tabelle1[[#This Row],[BB Anrede]]="Herr", "geehrter","geehrte")</f>
        <v>geehrter</v>
      </c>
      <c r="AS17" s="1" t="s">
        <v>41</v>
      </c>
      <c r="AT17" s="1" t="s">
        <v>134</v>
      </c>
      <c r="AU17" s="1" t="s">
        <v>332</v>
      </c>
      <c r="AV17" s="1" t="s">
        <v>333</v>
      </c>
    </row>
    <row r="18" spans="1:48" ht="30.95" customHeight="1" x14ac:dyDescent="0.25">
      <c r="A18" s="18" t="s">
        <v>446</v>
      </c>
      <c r="B18" s="6" t="s">
        <v>447</v>
      </c>
      <c r="C18" s="6" t="str">
        <f>+IF(Tabelle1[[#This Row],[LE Anrede2]]="Herr", "geehrter","geehrte")</f>
        <v>geehrter</v>
      </c>
      <c r="D18" s="6" t="s">
        <v>41</v>
      </c>
      <c r="E18" s="6" t="s">
        <v>345</v>
      </c>
      <c r="F18" s="6" t="s">
        <v>59</v>
      </c>
      <c r="G18" s="6" t="s">
        <v>346</v>
      </c>
      <c r="H18" s="6">
        <v>4102</v>
      </c>
      <c r="I18" s="6" t="s">
        <v>347</v>
      </c>
      <c r="J18" s="6" t="s">
        <v>348</v>
      </c>
      <c r="K18" s="6"/>
      <c r="L18" s="6" t="s">
        <v>348</v>
      </c>
      <c r="M18" s="10" t="s">
        <v>462</v>
      </c>
      <c r="N18" s="6" t="s">
        <v>349</v>
      </c>
      <c r="O18" s="6"/>
      <c r="P18" s="7">
        <v>37553</v>
      </c>
      <c r="Q18" s="7">
        <v>43313</v>
      </c>
      <c r="R18" s="7">
        <v>44773</v>
      </c>
      <c r="S18" s="6">
        <v>2022</v>
      </c>
      <c r="T18" s="6"/>
      <c r="U18" s="6"/>
      <c r="V18" s="6" t="s">
        <v>44</v>
      </c>
      <c r="W18" s="6" t="s">
        <v>65</v>
      </c>
      <c r="X18" s="6" t="s">
        <v>66</v>
      </c>
      <c r="Y18" s="6" t="s">
        <v>45</v>
      </c>
      <c r="Z18" s="6" t="s">
        <v>67</v>
      </c>
      <c r="AA18" s="6"/>
      <c r="AB18" s="6"/>
      <c r="AC18" s="6" t="s">
        <v>350</v>
      </c>
      <c r="AD18" s="6" t="s">
        <v>46</v>
      </c>
      <c r="AE18" s="6"/>
      <c r="AF18" s="6" t="s">
        <v>47</v>
      </c>
      <c r="AG18" s="6" t="s">
        <v>328</v>
      </c>
      <c r="AH18" s="1"/>
      <c r="AI18" s="1"/>
      <c r="AJ18" s="1" t="s">
        <v>329</v>
      </c>
      <c r="AK18" s="1">
        <v>4147</v>
      </c>
      <c r="AL18" s="1" t="s">
        <v>330</v>
      </c>
      <c r="AM18" s="1" t="s">
        <v>331</v>
      </c>
      <c r="AN18" s="1" t="s">
        <v>53</v>
      </c>
      <c r="AO18" s="4" t="s">
        <v>54</v>
      </c>
      <c r="AP18" s="4">
        <v>2155</v>
      </c>
      <c r="AQ18" s="1"/>
      <c r="AR18" s="5" t="str">
        <f>+IF(Tabelle1[[#This Row],[BB Anrede]]="Herr", "geehrter","geehrte")</f>
        <v>geehrter</v>
      </c>
      <c r="AS18" s="1" t="s">
        <v>41</v>
      </c>
      <c r="AT18" s="1" t="s">
        <v>134</v>
      </c>
      <c r="AU18" s="1" t="s">
        <v>332</v>
      </c>
      <c r="AV18" s="1" t="s">
        <v>333</v>
      </c>
    </row>
    <row r="19" spans="1:48" ht="30.95" customHeight="1" x14ac:dyDescent="0.25">
      <c r="A19" s="18" t="s">
        <v>446</v>
      </c>
      <c r="B19" s="6" t="s">
        <v>447</v>
      </c>
      <c r="C19" s="6" t="str">
        <f>+IF(Tabelle1[[#This Row],[LE Anrede2]]="Herr", "geehrter","geehrte")</f>
        <v>geehrter</v>
      </c>
      <c r="D19" s="6" t="s">
        <v>41</v>
      </c>
      <c r="E19" s="6" t="s">
        <v>361</v>
      </c>
      <c r="F19" s="6" t="s">
        <v>362</v>
      </c>
      <c r="G19" s="6" t="s">
        <v>363</v>
      </c>
      <c r="H19" s="6">
        <v>4057</v>
      </c>
      <c r="I19" s="6" t="s">
        <v>54</v>
      </c>
      <c r="J19" s="6" t="s">
        <v>364</v>
      </c>
      <c r="K19" s="6"/>
      <c r="L19" s="6" t="s">
        <v>364</v>
      </c>
      <c r="M19" s="10" t="s">
        <v>463</v>
      </c>
      <c r="N19" s="6" t="s">
        <v>365</v>
      </c>
      <c r="O19" s="6"/>
      <c r="P19" s="7">
        <v>37101</v>
      </c>
      <c r="Q19" s="7">
        <v>43313</v>
      </c>
      <c r="R19" s="7">
        <v>44773</v>
      </c>
      <c r="S19" s="6">
        <v>2022</v>
      </c>
      <c r="T19" s="6"/>
      <c r="U19" s="6"/>
      <c r="V19" s="6" t="s">
        <v>44</v>
      </c>
      <c r="W19" s="6" t="s">
        <v>65</v>
      </c>
      <c r="X19" s="6" t="s">
        <v>66</v>
      </c>
      <c r="Y19" s="6" t="s">
        <v>45</v>
      </c>
      <c r="Z19" s="6" t="s">
        <v>67</v>
      </c>
      <c r="AA19" s="6"/>
      <c r="AB19" s="6"/>
      <c r="AC19" s="6" t="s">
        <v>366</v>
      </c>
      <c r="AD19" s="6" t="s">
        <v>46</v>
      </c>
      <c r="AE19" s="6"/>
      <c r="AF19" s="6" t="s">
        <v>47</v>
      </c>
      <c r="AG19" s="6" t="s">
        <v>328</v>
      </c>
      <c r="AH19" s="1"/>
      <c r="AI19" s="1"/>
      <c r="AJ19" s="1" t="s">
        <v>329</v>
      </c>
      <c r="AK19" s="1">
        <v>4147</v>
      </c>
      <c r="AL19" s="1" t="s">
        <v>330</v>
      </c>
      <c r="AM19" s="1" t="s">
        <v>331</v>
      </c>
      <c r="AN19" s="1" t="s">
        <v>53</v>
      </c>
      <c r="AO19" s="4" t="s">
        <v>54</v>
      </c>
      <c r="AP19" s="4">
        <v>2155</v>
      </c>
      <c r="AQ19" s="1"/>
      <c r="AR19" s="5" t="str">
        <f>+IF(Tabelle1[[#This Row],[BB Anrede]]="Herr", "geehrter","geehrte")</f>
        <v>geehrter</v>
      </c>
      <c r="AS19" s="1" t="s">
        <v>41</v>
      </c>
      <c r="AT19" s="5" t="s">
        <v>134</v>
      </c>
      <c r="AU19" s="1" t="s">
        <v>332</v>
      </c>
      <c r="AV19" s="1" t="s">
        <v>333</v>
      </c>
    </row>
    <row r="20" spans="1:48" s="17" customFormat="1" ht="30.95" customHeight="1" x14ac:dyDescent="0.25">
      <c r="A20" s="18" t="s">
        <v>446</v>
      </c>
      <c r="B20" s="6" t="s">
        <v>447</v>
      </c>
      <c r="C20" s="6" t="str">
        <f>+IF(Tabelle1[[#This Row],[LE Anrede2]]="Herr", "geehrter","geehrte")</f>
        <v>geehrter</v>
      </c>
      <c r="D20" s="6" t="s">
        <v>41</v>
      </c>
      <c r="E20" s="6" t="s">
        <v>378</v>
      </c>
      <c r="F20" s="6" t="s">
        <v>56</v>
      </c>
      <c r="G20" s="6" t="s">
        <v>379</v>
      </c>
      <c r="H20" s="6" t="s">
        <v>380</v>
      </c>
      <c r="I20" s="6" t="s">
        <v>381</v>
      </c>
      <c r="J20" s="6" t="s">
        <v>382</v>
      </c>
      <c r="K20" s="6"/>
      <c r="L20" s="6"/>
      <c r="M20" s="10" t="s">
        <v>464</v>
      </c>
      <c r="N20" s="6" t="s">
        <v>383</v>
      </c>
      <c r="O20" s="6"/>
      <c r="P20" s="7">
        <v>36124</v>
      </c>
      <c r="Q20" s="7">
        <v>43313</v>
      </c>
      <c r="R20" s="7">
        <v>44773</v>
      </c>
      <c r="S20" s="6">
        <v>2022</v>
      </c>
      <c r="T20" s="6"/>
      <c r="U20" s="6"/>
      <c r="V20" s="6" t="s">
        <v>44</v>
      </c>
      <c r="W20" s="6" t="s">
        <v>65</v>
      </c>
      <c r="X20" s="6" t="s">
        <v>66</v>
      </c>
      <c r="Y20" s="6" t="s">
        <v>45</v>
      </c>
      <c r="Z20" s="6" t="s">
        <v>67</v>
      </c>
      <c r="AA20" s="6"/>
      <c r="AB20" s="6"/>
      <c r="AC20" s="6" t="s">
        <v>384</v>
      </c>
      <c r="AD20" s="6" t="s">
        <v>46</v>
      </c>
      <c r="AE20" s="6"/>
      <c r="AF20" s="6" t="s">
        <v>47</v>
      </c>
      <c r="AG20" s="6" t="s">
        <v>263</v>
      </c>
      <c r="AH20" s="5"/>
      <c r="AI20" s="5"/>
      <c r="AJ20" s="5" t="s">
        <v>264</v>
      </c>
      <c r="AK20" s="5">
        <v>4147</v>
      </c>
      <c r="AL20" s="5" t="s">
        <v>265</v>
      </c>
      <c r="AM20" s="5" t="s">
        <v>266</v>
      </c>
      <c r="AN20" s="5" t="s">
        <v>53</v>
      </c>
      <c r="AO20" s="4" t="s">
        <v>54</v>
      </c>
      <c r="AP20" s="4">
        <v>437</v>
      </c>
      <c r="AQ20" s="5"/>
      <c r="AR20" s="5" t="str">
        <f>+IF(Tabelle1[[#This Row],[BB Anrede]]="Herr", "geehrter","geehrte")</f>
        <v>geehrter</v>
      </c>
      <c r="AS20" s="5" t="s">
        <v>41</v>
      </c>
      <c r="AT20" s="5" t="s">
        <v>267</v>
      </c>
      <c r="AU20" s="5" t="s">
        <v>152</v>
      </c>
      <c r="AV20" s="5" t="s">
        <v>268</v>
      </c>
    </row>
    <row r="21" spans="1:48" ht="30.95" customHeight="1" x14ac:dyDescent="0.25">
      <c r="A21" s="18" t="s">
        <v>446</v>
      </c>
      <c r="B21" s="6" t="s">
        <v>447</v>
      </c>
      <c r="C21" s="6" t="str">
        <f>+IF(Tabelle1[[#This Row],[LE Anrede2]]="Herr", "geehrter","geehrte")</f>
        <v>geehrter</v>
      </c>
      <c r="D21" s="6" t="s">
        <v>41</v>
      </c>
      <c r="E21" s="6" t="s">
        <v>403</v>
      </c>
      <c r="F21" s="6" t="s">
        <v>109</v>
      </c>
      <c r="G21" s="6" t="s">
        <v>404</v>
      </c>
      <c r="H21" s="6">
        <v>4056</v>
      </c>
      <c r="I21" s="6" t="s">
        <v>54</v>
      </c>
      <c r="J21" s="6" t="s">
        <v>405</v>
      </c>
      <c r="K21" s="6"/>
      <c r="L21" s="6" t="s">
        <v>405</v>
      </c>
      <c r="M21" s="10" t="s">
        <v>467</v>
      </c>
      <c r="N21" s="6" t="s">
        <v>406</v>
      </c>
      <c r="O21" s="6"/>
      <c r="P21" s="6"/>
      <c r="Q21" s="7">
        <v>43678</v>
      </c>
      <c r="R21" s="7">
        <v>44773</v>
      </c>
      <c r="S21" s="6">
        <v>2022</v>
      </c>
      <c r="T21" s="6" t="s">
        <v>64</v>
      </c>
      <c r="U21" s="6"/>
      <c r="V21" s="6" t="s">
        <v>44</v>
      </c>
      <c r="W21" s="6" t="s">
        <v>98</v>
      </c>
      <c r="X21" s="6" t="s">
        <v>99</v>
      </c>
      <c r="Y21" s="6" t="s">
        <v>45</v>
      </c>
      <c r="Z21" s="6" t="s">
        <v>67</v>
      </c>
      <c r="AA21" s="6"/>
      <c r="AB21" s="6"/>
      <c r="AC21" s="6" t="s">
        <v>407</v>
      </c>
      <c r="AD21" s="6" t="s">
        <v>46</v>
      </c>
      <c r="AE21" s="6" t="s">
        <v>408</v>
      </c>
      <c r="AF21" s="6" t="s">
        <v>47</v>
      </c>
      <c r="AG21" s="6" t="s">
        <v>409</v>
      </c>
      <c r="AH21" s="1" t="s">
        <v>410</v>
      </c>
      <c r="AI21" s="1"/>
      <c r="AJ21" s="1" t="s">
        <v>411</v>
      </c>
      <c r="AK21" s="1">
        <v>4058</v>
      </c>
      <c r="AL21" s="1" t="s">
        <v>54</v>
      </c>
      <c r="AM21" s="1" t="s">
        <v>412</v>
      </c>
      <c r="AN21" s="1" t="s">
        <v>88</v>
      </c>
      <c r="AO21" s="4" t="s">
        <v>54</v>
      </c>
      <c r="AP21" s="4">
        <v>251780</v>
      </c>
      <c r="AQ21" s="1"/>
      <c r="AR21" s="5" t="str">
        <f>+IF(Tabelle1[[#This Row],[BB Anrede]]="Herr", "geehrter","geehrte")</f>
        <v>geehrter</v>
      </c>
      <c r="AS21" s="1" t="s">
        <v>41</v>
      </c>
      <c r="AT21" s="1" t="s">
        <v>281</v>
      </c>
      <c r="AU21" s="1" t="s">
        <v>413</v>
      </c>
      <c r="AV21" s="1" t="s">
        <v>414</v>
      </c>
    </row>
    <row r="22" spans="1:48" ht="30.95" customHeight="1" x14ac:dyDescent="0.25">
      <c r="A22" s="18" t="s">
        <v>446</v>
      </c>
      <c r="B22" s="6" t="s">
        <v>447</v>
      </c>
      <c r="C22" s="6" t="str">
        <f>+IF(Tabelle1[[#This Row],[LE Anrede2]]="Herr", "geehrter","geehrte")</f>
        <v>geehrter</v>
      </c>
      <c r="D22" s="6" t="s">
        <v>41</v>
      </c>
      <c r="E22" s="6" t="s">
        <v>415</v>
      </c>
      <c r="F22" s="6" t="s">
        <v>416</v>
      </c>
      <c r="G22" s="6" t="s">
        <v>417</v>
      </c>
      <c r="H22" s="6">
        <v>4460</v>
      </c>
      <c r="I22" s="6" t="s">
        <v>418</v>
      </c>
      <c r="J22" s="6" t="s">
        <v>419</v>
      </c>
      <c r="K22" s="6"/>
      <c r="L22" s="6" t="s">
        <v>419</v>
      </c>
      <c r="M22" s="10" t="s">
        <v>465</v>
      </c>
      <c r="N22" s="6" t="s">
        <v>420</v>
      </c>
      <c r="O22" s="6"/>
      <c r="P22" s="7">
        <v>37666</v>
      </c>
      <c r="Q22" s="7">
        <v>43313</v>
      </c>
      <c r="R22" s="7">
        <v>44773</v>
      </c>
      <c r="S22" s="6">
        <v>2022</v>
      </c>
      <c r="T22" s="6"/>
      <c r="U22" s="6"/>
      <c r="V22" s="6" t="s">
        <v>44</v>
      </c>
      <c r="W22" s="6" t="s">
        <v>65</v>
      </c>
      <c r="X22" s="6" t="s">
        <v>66</v>
      </c>
      <c r="Y22" s="6" t="s">
        <v>45</v>
      </c>
      <c r="Z22" s="6" t="s">
        <v>67</v>
      </c>
      <c r="AA22" s="6"/>
      <c r="AB22" s="6"/>
      <c r="AC22" s="6" t="s">
        <v>421</v>
      </c>
      <c r="AD22" s="6" t="s">
        <v>46</v>
      </c>
      <c r="AE22" s="6"/>
      <c r="AF22" s="6" t="s">
        <v>47</v>
      </c>
      <c r="AG22" s="6" t="s">
        <v>422</v>
      </c>
      <c r="AH22" s="1"/>
      <c r="AI22" s="1"/>
      <c r="AJ22" s="1" t="s">
        <v>423</v>
      </c>
      <c r="AK22" s="1">
        <v>4466</v>
      </c>
      <c r="AL22" s="1" t="s">
        <v>424</v>
      </c>
      <c r="AM22" s="1" t="s">
        <v>425</v>
      </c>
      <c r="AN22" s="1" t="s">
        <v>53</v>
      </c>
      <c r="AO22" s="4" t="s">
        <v>54</v>
      </c>
      <c r="AP22" s="4">
        <v>504</v>
      </c>
      <c r="AQ22" s="1"/>
      <c r="AR22" s="5" t="str">
        <f>+IF(Tabelle1[[#This Row],[BB Anrede]]="Herr", "geehrter","geehrte")</f>
        <v>geehrter</v>
      </c>
      <c r="AS22" s="1" t="s">
        <v>41</v>
      </c>
      <c r="AT22" s="1" t="s">
        <v>426</v>
      </c>
      <c r="AU22" s="1" t="s">
        <v>427</v>
      </c>
      <c r="AV22" s="1" t="s">
        <v>428</v>
      </c>
    </row>
    <row r="23" spans="1:48" ht="17.45" customHeight="1" x14ac:dyDescent="0.25">
      <c r="A23" s="20"/>
      <c r="B23" s="5"/>
      <c r="C23" s="21" t="str">
        <f>+IF(Tabelle1[[#This Row],[LE Anrede2]]="Herr", "geehrter","geehrte")</f>
        <v>geehrter</v>
      </c>
      <c r="D23" s="5" t="s">
        <v>41</v>
      </c>
      <c r="E23" s="5" t="s">
        <v>473</v>
      </c>
      <c r="F23" s="5" t="s">
        <v>473</v>
      </c>
      <c r="G23" s="5"/>
      <c r="H23" s="5"/>
      <c r="I23" s="5"/>
      <c r="J23" s="5"/>
      <c r="K23" s="5"/>
      <c r="L23" s="5"/>
      <c r="M23" s="22"/>
      <c r="N23" s="6"/>
      <c r="O23" s="6"/>
      <c r="P23" s="3"/>
      <c r="Q23" s="3"/>
      <c r="R23" s="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 t="s">
        <v>474</v>
      </c>
      <c r="AH23" s="5"/>
      <c r="AI23" s="5"/>
      <c r="AJ23" s="5"/>
      <c r="AK23" s="5"/>
      <c r="AL23" s="5"/>
      <c r="AM23" s="5"/>
      <c r="AN23" s="5"/>
      <c r="AO23" s="4"/>
      <c r="AP23" s="4"/>
      <c r="AQ23" s="5"/>
      <c r="AR23" s="23" t="str">
        <f>+IF(Tabelle1[[#This Row],[BB Anrede]]="Herr", "geehrter","geehrte")</f>
        <v>geehrter</v>
      </c>
      <c r="AS23" s="5" t="s">
        <v>41</v>
      </c>
      <c r="AT23" s="5" t="s">
        <v>475</v>
      </c>
      <c r="AU23" s="5" t="s">
        <v>476</v>
      </c>
      <c r="AV23" s="5" t="s">
        <v>477</v>
      </c>
    </row>
    <row r="24" spans="1:48" ht="17.45" customHeight="1" x14ac:dyDescent="0.25">
      <c r="A24" s="20"/>
      <c r="B24" s="5"/>
      <c r="C24" s="21" t="str">
        <f>+IF(Tabelle1[[#This Row],[LE Anrede2]]="Herr", "geehrter","geehrte")</f>
        <v>geehrte</v>
      </c>
      <c r="D24" s="5"/>
      <c r="E24" s="5"/>
      <c r="F24" s="5"/>
      <c r="G24" s="5"/>
      <c r="H24" s="5"/>
      <c r="I24" s="5"/>
      <c r="J24" s="5"/>
      <c r="K24" s="5"/>
      <c r="L24" s="5"/>
      <c r="M24" s="22"/>
      <c r="N24" s="6"/>
      <c r="O24" s="6"/>
      <c r="P24" s="3"/>
      <c r="Q24" s="3"/>
      <c r="R24" s="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4"/>
      <c r="AP24" s="4"/>
      <c r="AQ24" s="5"/>
      <c r="AR24" s="23" t="str">
        <f>+IF(Tabelle1[[#This Row],[BB Anrede]]="Herr", "geehrter","geehrte")</f>
        <v>geehrter</v>
      </c>
      <c r="AS24" s="5" t="s">
        <v>41</v>
      </c>
      <c r="AT24" s="5" t="s">
        <v>478</v>
      </c>
      <c r="AU24" s="5" t="s">
        <v>55</v>
      </c>
      <c r="AV24" s="22" t="s">
        <v>57</v>
      </c>
    </row>
    <row r="25" spans="1:48" ht="17.45" customHeight="1" x14ac:dyDescent="0.25">
      <c r="A25" s="6"/>
      <c r="B25" s="6" t="s">
        <v>448</v>
      </c>
      <c r="C25" s="6" t="str">
        <f>+IF(Tabelle1[[#This Row],[LE Anrede2]]="Herr", "geehrter","geehrte")</f>
        <v>geehrter</v>
      </c>
      <c r="D25" s="6" t="s">
        <v>41</v>
      </c>
      <c r="E25" s="6" t="s">
        <v>122</v>
      </c>
      <c r="F25" s="6" t="s">
        <v>123</v>
      </c>
      <c r="G25" s="6" t="s">
        <v>124</v>
      </c>
      <c r="H25" s="6">
        <v>4426</v>
      </c>
      <c r="I25" s="6" t="s">
        <v>125</v>
      </c>
      <c r="J25" s="6" t="s">
        <v>126</v>
      </c>
      <c r="K25" s="6"/>
      <c r="L25" s="6"/>
      <c r="M25" s="10" t="s">
        <v>455</v>
      </c>
      <c r="N25" s="6" t="s">
        <v>127</v>
      </c>
      <c r="O25" s="6"/>
      <c r="P25" s="7">
        <v>37500</v>
      </c>
      <c r="Q25" s="7">
        <v>43313</v>
      </c>
      <c r="R25" s="7">
        <v>44773</v>
      </c>
      <c r="S25" s="6">
        <v>2022</v>
      </c>
      <c r="T25" s="6"/>
      <c r="U25" s="6"/>
      <c r="V25" s="6" t="s">
        <v>44</v>
      </c>
      <c r="W25" s="6" t="s">
        <v>65</v>
      </c>
      <c r="X25" s="6" t="s">
        <v>66</v>
      </c>
      <c r="Y25" s="6" t="s">
        <v>45</v>
      </c>
      <c r="Z25" s="6" t="s">
        <v>67</v>
      </c>
      <c r="AA25" s="6"/>
      <c r="AB25" s="6"/>
      <c r="AC25" s="6" t="s">
        <v>128</v>
      </c>
      <c r="AD25" s="6" t="s">
        <v>46</v>
      </c>
      <c r="AE25" s="6"/>
      <c r="AF25" s="6" t="s">
        <v>47</v>
      </c>
      <c r="AG25" s="6" t="s">
        <v>129</v>
      </c>
      <c r="AH25" s="1"/>
      <c r="AI25" s="1"/>
      <c r="AJ25" s="1" t="s">
        <v>130</v>
      </c>
      <c r="AK25" s="1">
        <v>4417</v>
      </c>
      <c r="AL25" s="1" t="s">
        <v>131</v>
      </c>
      <c r="AM25" s="1" t="s">
        <v>132</v>
      </c>
      <c r="AN25" s="1" t="s">
        <v>53</v>
      </c>
      <c r="AO25" s="4" t="s">
        <v>54</v>
      </c>
      <c r="AP25" s="4">
        <v>202986</v>
      </c>
      <c r="AQ25" s="1"/>
      <c r="AR25" s="5" t="str">
        <f>+IF(Tabelle1[[#This Row],[BB Anrede]]="Herr", "geehrter","geehrte")</f>
        <v>geehrter</v>
      </c>
      <c r="AS25" s="1" t="s">
        <v>41</v>
      </c>
      <c r="AT25" s="1" t="s">
        <v>133</v>
      </c>
      <c r="AU25" s="1" t="s">
        <v>134</v>
      </c>
      <c r="AV25" s="1"/>
    </row>
    <row r="26" spans="1:48" ht="17.45" customHeight="1" x14ac:dyDescent="0.25">
      <c r="A26" s="6"/>
      <c r="B26" s="6" t="s">
        <v>448</v>
      </c>
      <c r="C26" s="6" t="str">
        <f>+IF(Tabelle1[[#This Row],[LE Anrede2]]="Herr", "geehrter","geehrte")</f>
        <v>geehrter</v>
      </c>
      <c r="D26" s="6" t="s">
        <v>41</v>
      </c>
      <c r="E26" s="6" t="s">
        <v>136</v>
      </c>
      <c r="F26" s="6" t="s">
        <v>137</v>
      </c>
      <c r="G26" s="6" t="s">
        <v>138</v>
      </c>
      <c r="H26" s="6">
        <v>4437</v>
      </c>
      <c r="I26" s="6" t="s">
        <v>139</v>
      </c>
      <c r="J26" s="6" t="s">
        <v>140</v>
      </c>
      <c r="K26" s="6"/>
      <c r="L26" s="6" t="s">
        <v>140</v>
      </c>
      <c r="M26" s="6" t="s">
        <v>141</v>
      </c>
      <c r="N26" s="6"/>
      <c r="O26" s="6"/>
      <c r="P26" s="7">
        <v>37571</v>
      </c>
      <c r="Q26" s="7">
        <v>43313</v>
      </c>
      <c r="R26" s="7">
        <v>44773</v>
      </c>
      <c r="S26" s="6">
        <v>2022</v>
      </c>
      <c r="T26" s="6" t="s">
        <v>64</v>
      </c>
      <c r="U26" s="6"/>
      <c r="V26" s="6" t="s">
        <v>44</v>
      </c>
      <c r="W26" s="6" t="s">
        <v>98</v>
      </c>
      <c r="X26" s="6" t="s">
        <v>99</v>
      </c>
      <c r="Y26" s="6" t="s">
        <v>45</v>
      </c>
      <c r="Z26" s="6" t="s">
        <v>67</v>
      </c>
      <c r="AA26" s="6"/>
      <c r="AB26" s="6"/>
      <c r="AC26" s="6" t="s">
        <v>142</v>
      </c>
      <c r="AD26" s="6" t="s">
        <v>46</v>
      </c>
      <c r="AE26" s="6" t="s">
        <v>143</v>
      </c>
      <c r="AF26" s="6" t="s">
        <v>47</v>
      </c>
      <c r="AG26" s="6" t="s">
        <v>144</v>
      </c>
      <c r="AH26" s="1"/>
      <c r="AI26" s="1"/>
      <c r="AJ26" s="1" t="s">
        <v>145</v>
      </c>
      <c r="AK26" s="1">
        <v>4435</v>
      </c>
      <c r="AL26" s="1" t="s">
        <v>146</v>
      </c>
      <c r="AM26" s="1" t="s">
        <v>147</v>
      </c>
      <c r="AN26" s="1" t="s">
        <v>53</v>
      </c>
      <c r="AO26" s="4" t="s">
        <v>54</v>
      </c>
      <c r="AP26" s="4">
        <v>202999</v>
      </c>
      <c r="AQ26" s="1"/>
      <c r="AR26" s="5" t="str">
        <f>+IF(Tabelle1[[#This Row],[BB Anrede]]="Herr", "geehrter","geehrte")</f>
        <v>geehrter</v>
      </c>
      <c r="AS26" s="1" t="s">
        <v>41</v>
      </c>
      <c r="AT26" s="1" t="s">
        <v>149</v>
      </c>
      <c r="AU26" s="1" t="s">
        <v>150</v>
      </c>
      <c r="AV26" s="1"/>
    </row>
    <row r="27" spans="1:48" ht="17.45" customHeight="1" x14ac:dyDescent="0.25">
      <c r="A27" s="6"/>
      <c r="B27" s="6" t="s">
        <v>448</v>
      </c>
      <c r="C27" s="6" t="str">
        <f>+IF(Tabelle1[[#This Row],[LE Anrede2]]="Herr", "geehrter","geehrte")</f>
        <v>geehrter</v>
      </c>
      <c r="D27" s="6" t="s">
        <v>41</v>
      </c>
      <c r="E27" s="6" t="s">
        <v>158</v>
      </c>
      <c r="F27" s="6" t="s">
        <v>137</v>
      </c>
      <c r="G27" s="6" t="s">
        <v>159</v>
      </c>
      <c r="H27" s="6">
        <v>4414</v>
      </c>
      <c r="I27" s="6" t="s">
        <v>160</v>
      </c>
      <c r="J27" s="6" t="s">
        <v>161</v>
      </c>
      <c r="K27" s="6"/>
      <c r="L27" s="6" t="s">
        <v>161</v>
      </c>
      <c r="M27" s="10" t="s">
        <v>456</v>
      </c>
      <c r="N27" s="6" t="s">
        <v>162</v>
      </c>
      <c r="O27" s="6"/>
      <c r="P27" s="7">
        <v>37515</v>
      </c>
      <c r="Q27" s="7">
        <v>43313</v>
      </c>
      <c r="R27" s="7">
        <v>44773</v>
      </c>
      <c r="S27" s="6">
        <v>2022</v>
      </c>
      <c r="T27" s="6"/>
      <c r="U27" s="6"/>
      <c r="V27" s="6" t="s">
        <v>44</v>
      </c>
      <c r="W27" s="6" t="s">
        <v>65</v>
      </c>
      <c r="X27" s="6" t="s">
        <v>66</v>
      </c>
      <c r="Y27" s="6" t="s">
        <v>45</v>
      </c>
      <c r="Z27" s="6"/>
      <c r="AA27" s="6"/>
      <c r="AB27" s="6"/>
      <c r="AC27" s="6" t="s">
        <v>163</v>
      </c>
      <c r="AD27" s="6" t="s">
        <v>46</v>
      </c>
      <c r="AE27" s="6" t="s">
        <v>164</v>
      </c>
      <c r="AF27" s="6" t="s">
        <v>47</v>
      </c>
      <c r="AG27" s="6" t="s">
        <v>165</v>
      </c>
      <c r="AH27" s="5"/>
      <c r="AI27" s="5"/>
      <c r="AJ27" s="5" t="s">
        <v>166</v>
      </c>
      <c r="AK27" s="5">
        <v>4415</v>
      </c>
      <c r="AL27" s="5" t="s">
        <v>167</v>
      </c>
      <c r="AM27" s="5"/>
      <c r="AN27" s="5" t="s">
        <v>53</v>
      </c>
      <c r="AO27" s="4" t="s">
        <v>54</v>
      </c>
      <c r="AP27" s="4">
        <v>202824</v>
      </c>
      <c r="AQ27" s="5"/>
      <c r="AR27" s="5" t="str">
        <f>+IF(Tabelle1[[#This Row],[BB Anrede]]="Herr", "geehrter","geehrte")</f>
        <v>geehrter</v>
      </c>
      <c r="AS27" s="5" t="s">
        <v>41</v>
      </c>
      <c r="AT27" s="5" t="s">
        <v>168</v>
      </c>
      <c r="AU27" s="5" t="s">
        <v>169</v>
      </c>
      <c r="AV27" s="5"/>
    </row>
    <row r="28" spans="1:48" ht="17.45" customHeight="1" x14ac:dyDescent="0.25">
      <c r="A28" s="6"/>
      <c r="B28" s="6" t="s">
        <v>448</v>
      </c>
      <c r="C28" s="6" t="str">
        <f>+IF(Tabelle1[[#This Row],[LE Anrede2]]="Herr", "geehrter","geehrte")</f>
        <v>geehrter</v>
      </c>
      <c r="D28" s="6" t="s">
        <v>41</v>
      </c>
      <c r="E28" s="6" t="s">
        <v>197</v>
      </c>
      <c r="F28" s="6" t="s">
        <v>198</v>
      </c>
      <c r="G28" s="6" t="s">
        <v>199</v>
      </c>
      <c r="H28" s="6">
        <v>4202</v>
      </c>
      <c r="I28" s="6" t="s">
        <v>200</v>
      </c>
      <c r="J28" s="6" t="s">
        <v>201</v>
      </c>
      <c r="K28" s="6"/>
      <c r="L28" s="6"/>
      <c r="M28" s="6" t="s">
        <v>202</v>
      </c>
      <c r="N28" s="6"/>
      <c r="O28" s="6"/>
      <c r="P28" s="7">
        <v>36892</v>
      </c>
      <c r="Q28" s="7">
        <v>43313</v>
      </c>
      <c r="R28" s="7">
        <v>44773</v>
      </c>
      <c r="S28" s="6">
        <v>2022</v>
      </c>
      <c r="T28" s="6" t="s">
        <v>64</v>
      </c>
      <c r="U28" s="6"/>
      <c r="V28" s="6" t="s">
        <v>44</v>
      </c>
      <c r="W28" s="6" t="s">
        <v>98</v>
      </c>
      <c r="X28" s="6" t="s">
        <v>99</v>
      </c>
      <c r="Y28" s="6" t="s">
        <v>45</v>
      </c>
      <c r="Z28" s="6" t="s">
        <v>67</v>
      </c>
      <c r="AA28" s="6"/>
      <c r="AB28" s="6"/>
      <c r="AC28" s="6" t="s">
        <v>203</v>
      </c>
      <c r="AD28" s="6" t="s">
        <v>46</v>
      </c>
      <c r="AE28" s="6"/>
      <c r="AF28" s="6" t="s">
        <v>47</v>
      </c>
      <c r="AG28" s="6" t="s">
        <v>204</v>
      </c>
      <c r="AH28" s="1"/>
      <c r="AI28" s="1"/>
      <c r="AJ28" s="1" t="s">
        <v>205</v>
      </c>
      <c r="AK28" s="1">
        <v>4153</v>
      </c>
      <c r="AL28" s="1" t="s">
        <v>206</v>
      </c>
      <c r="AM28" s="1" t="s">
        <v>207</v>
      </c>
      <c r="AN28" s="1" t="s">
        <v>53</v>
      </c>
      <c r="AO28" s="4" t="s">
        <v>54</v>
      </c>
      <c r="AP28" s="4">
        <v>155873</v>
      </c>
      <c r="AQ28" s="1"/>
      <c r="AR28" s="5" t="str">
        <f>+IF(Tabelle1[[#This Row],[BB Anrede]]="Herr", "geehrter","geehrte")</f>
        <v>geehrte</v>
      </c>
      <c r="AS28" s="1" t="s">
        <v>148</v>
      </c>
      <c r="AT28" s="9" t="s">
        <v>209</v>
      </c>
      <c r="AU28" s="1" t="s">
        <v>208</v>
      </c>
      <c r="AV28" s="1"/>
    </row>
    <row r="29" spans="1:48" s="13" customFormat="1" ht="17.45" customHeight="1" x14ac:dyDescent="0.25">
      <c r="A29" s="6"/>
      <c r="B29" s="6" t="s">
        <v>448</v>
      </c>
      <c r="C29" s="6" t="str">
        <f>+IF(Tabelle1[[#This Row],[LE Anrede2]]="Herr", "geehrter","geehrte")</f>
        <v>geehrter</v>
      </c>
      <c r="D29" s="6" t="s">
        <v>41</v>
      </c>
      <c r="E29" s="6" t="s">
        <v>217</v>
      </c>
      <c r="F29" s="6" t="s">
        <v>218</v>
      </c>
      <c r="G29" s="6" t="s">
        <v>219</v>
      </c>
      <c r="H29" s="6">
        <v>4153</v>
      </c>
      <c r="I29" s="6" t="s">
        <v>206</v>
      </c>
      <c r="J29" s="6" t="s">
        <v>220</v>
      </c>
      <c r="K29" s="6"/>
      <c r="L29" s="6" t="s">
        <v>220</v>
      </c>
      <c r="M29" s="6" t="s">
        <v>221</v>
      </c>
      <c r="N29" s="6"/>
      <c r="O29" s="6"/>
      <c r="P29" s="7">
        <v>36896</v>
      </c>
      <c r="Q29" s="7">
        <v>43313</v>
      </c>
      <c r="R29" s="7">
        <v>44773</v>
      </c>
      <c r="S29" s="6">
        <v>2022</v>
      </c>
      <c r="T29" s="6" t="s">
        <v>64</v>
      </c>
      <c r="U29" s="6"/>
      <c r="V29" s="6" t="s">
        <v>44</v>
      </c>
      <c r="W29" s="6" t="s">
        <v>98</v>
      </c>
      <c r="X29" s="6" t="s">
        <v>99</v>
      </c>
      <c r="Y29" s="6" t="s">
        <v>45</v>
      </c>
      <c r="Z29" s="6" t="s">
        <v>67</v>
      </c>
      <c r="AA29" s="6"/>
      <c r="AB29" s="6"/>
      <c r="AC29" s="6" t="s">
        <v>222</v>
      </c>
      <c r="AD29" s="6" t="s">
        <v>223</v>
      </c>
      <c r="AE29" s="6" t="s">
        <v>224</v>
      </c>
      <c r="AF29" s="6" t="s">
        <v>47</v>
      </c>
      <c r="AG29" s="6" t="s">
        <v>225</v>
      </c>
      <c r="AH29" s="5"/>
      <c r="AI29" s="5"/>
      <c r="AJ29" s="5" t="s">
        <v>226</v>
      </c>
      <c r="AK29" s="5">
        <v>4132</v>
      </c>
      <c r="AL29" s="5" t="s">
        <v>227</v>
      </c>
      <c r="AM29" s="5" t="s">
        <v>228</v>
      </c>
      <c r="AN29" s="5" t="s">
        <v>53</v>
      </c>
      <c r="AO29" s="4" t="s">
        <v>54</v>
      </c>
      <c r="AP29" s="4">
        <v>527</v>
      </c>
      <c r="AQ29" s="5"/>
      <c r="AR29" s="5" t="str">
        <f>+IF(Tabelle1[[#This Row],[BB Anrede]]="Herr", "geehrter","geehrte")</f>
        <v>geehrter</v>
      </c>
      <c r="AS29" s="5" t="s">
        <v>41</v>
      </c>
      <c r="AT29" s="5" t="s">
        <v>229</v>
      </c>
      <c r="AU29" s="5" t="s">
        <v>120</v>
      </c>
      <c r="AV29" s="5"/>
    </row>
    <row r="30" spans="1:48" ht="17.45" customHeight="1" x14ac:dyDescent="0.25">
      <c r="A30" s="6"/>
      <c r="B30" s="6" t="s">
        <v>447</v>
      </c>
      <c r="C30" s="6" t="str">
        <f>+IF(Tabelle1[[#This Row],[LE Anrede2]]="Herr", "geehrter","geehrte")</f>
        <v>geehrter</v>
      </c>
      <c r="D30" s="6" t="s">
        <v>41</v>
      </c>
      <c r="E30" s="6" t="s">
        <v>244</v>
      </c>
      <c r="F30" s="6" t="s">
        <v>245</v>
      </c>
      <c r="G30" s="6" t="s">
        <v>246</v>
      </c>
      <c r="H30" s="6">
        <v>4246</v>
      </c>
      <c r="I30" s="6" t="s">
        <v>247</v>
      </c>
      <c r="J30" s="6"/>
      <c r="K30" s="6">
        <v>617613302</v>
      </c>
      <c r="L30" s="6"/>
      <c r="M30" s="6" t="s">
        <v>248</v>
      </c>
      <c r="N30" s="6"/>
      <c r="O30" s="6"/>
      <c r="P30" s="7">
        <v>37516</v>
      </c>
      <c r="Q30" s="7">
        <v>43678</v>
      </c>
      <c r="R30" s="7">
        <v>44773</v>
      </c>
      <c r="S30" s="6">
        <v>2022</v>
      </c>
      <c r="T30" s="6"/>
      <c r="U30" s="6"/>
      <c r="V30" s="6" t="s">
        <v>44</v>
      </c>
      <c r="W30" s="6" t="s">
        <v>98</v>
      </c>
      <c r="X30" s="6" t="s">
        <v>99</v>
      </c>
      <c r="Y30" s="6" t="s">
        <v>45</v>
      </c>
      <c r="Z30" s="6" t="s">
        <v>67</v>
      </c>
      <c r="AA30" s="6"/>
      <c r="AB30" s="6"/>
      <c r="AC30" s="6"/>
      <c r="AD30" s="6" t="s">
        <v>46</v>
      </c>
      <c r="AE30" s="6" t="s">
        <v>249</v>
      </c>
      <c r="AF30" s="6" t="s">
        <v>47</v>
      </c>
      <c r="AG30" s="6" t="s">
        <v>250</v>
      </c>
      <c r="AH30" s="1"/>
      <c r="AI30" s="1"/>
      <c r="AJ30" s="1" t="s">
        <v>251</v>
      </c>
      <c r="AK30" s="1">
        <v>4242</v>
      </c>
      <c r="AL30" s="1" t="s">
        <v>71</v>
      </c>
      <c r="AM30" s="1" t="s">
        <v>252</v>
      </c>
      <c r="AN30" s="1" t="s">
        <v>53</v>
      </c>
      <c r="AO30" s="4" t="s">
        <v>54</v>
      </c>
      <c r="AP30" s="4">
        <v>221700</v>
      </c>
      <c r="AQ30" s="1"/>
      <c r="AR30" s="5" t="str">
        <f>+IF(Tabelle1[[#This Row],[BB Anrede]]="Herr", "geehrter","geehrte")</f>
        <v>geehrter</v>
      </c>
      <c r="AS30" s="1" t="s">
        <v>41</v>
      </c>
      <c r="AT30" s="5" t="s">
        <v>253</v>
      </c>
      <c r="AU30" s="1" t="s">
        <v>254</v>
      </c>
      <c r="AV30" s="1"/>
    </row>
    <row r="31" spans="1:48" ht="17.45" customHeight="1" x14ac:dyDescent="0.25">
      <c r="A31" s="11"/>
      <c r="B31" s="11" t="s">
        <v>447</v>
      </c>
      <c r="C31" s="11" t="str">
        <f>+IF(Tabelle1[[#This Row],[LE Anrede2]]="Herr", "geehrter","geehrte")</f>
        <v>geehrter</v>
      </c>
      <c r="D31" s="11" t="s">
        <v>41</v>
      </c>
      <c r="E31" s="11" t="s">
        <v>269</v>
      </c>
      <c r="F31" s="11" t="s">
        <v>120</v>
      </c>
      <c r="G31" s="11" t="s">
        <v>270</v>
      </c>
      <c r="H31" s="11">
        <v>4492</v>
      </c>
      <c r="I31" s="11" t="s">
        <v>271</v>
      </c>
      <c r="J31" s="11" t="s">
        <v>272</v>
      </c>
      <c r="K31" s="11"/>
      <c r="L31" s="11" t="s">
        <v>451</v>
      </c>
      <c r="M31" s="12" t="s">
        <v>466</v>
      </c>
      <c r="N31" s="12" t="s">
        <v>466</v>
      </c>
      <c r="O31" s="6"/>
      <c r="P31" s="7">
        <v>37437</v>
      </c>
      <c r="Q31" s="7">
        <v>43313</v>
      </c>
      <c r="R31" s="7">
        <v>44773</v>
      </c>
      <c r="S31" s="6">
        <v>2022</v>
      </c>
      <c r="T31" s="6"/>
      <c r="U31" s="6"/>
      <c r="V31" s="6" t="s">
        <v>44</v>
      </c>
      <c r="W31" s="6" t="s">
        <v>273</v>
      </c>
      <c r="X31" s="6"/>
      <c r="Y31" s="6" t="s">
        <v>45</v>
      </c>
      <c r="Z31" s="6" t="s">
        <v>274</v>
      </c>
      <c r="AA31" s="6"/>
      <c r="AB31" s="6"/>
      <c r="AC31" s="6" t="s">
        <v>275</v>
      </c>
      <c r="AD31" s="6" t="s">
        <v>46</v>
      </c>
      <c r="AE31" s="6" t="s">
        <v>276</v>
      </c>
      <c r="AF31" s="6" t="s">
        <v>47</v>
      </c>
      <c r="AG31" s="6" t="s">
        <v>277</v>
      </c>
      <c r="AH31" s="1"/>
      <c r="AI31" s="1"/>
      <c r="AJ31" s="1" t="s">
        <v>278</v>
      </c>
      <c r="AK31" s="1">
        <v>4402</v>
      </c>
      <c r="AL31" s="1" t="s">
        <v>279</v>
      </c>
      <c r="AM31" s="1" t="s">
        <v>280</v>
      </c>
      <c r="AN31" s="1" t="s">
        <v>53</v>
      </c>
      <c r="AO31" s="4" t="s">
        <v>54</v>
      </c>
      <c r="AP31" s="4">
        <v>484</v>
      </c>
      <c r="AQ31" s="1"/>
      <c r="AR31" s="5" t="str">
        <f>+IF(Tabelle1[[#This Row],[BB Anrede]]="Herr", "geehrter","geehrte")</f>
        <v>geehrter</v>
      </c>
      <c r="AS31" s="1" t="s">
        <v>41</v>
      </c>
      <c r="AT31" s="1" t="s">
        <v>281</v>
      </c>
      <c r="AU31" s="1" t="s">
        <v>137</v>
      </c>
      <c r="AV31" s="1"/>
    </row>
    <row r="32" spans="1:48" ht="17.45" customHeight="1" x14ac:dyDescent="0.25">
      <c r="A32" s="6"/>
      <c r="B32" s="6" t="s">
        <v>447</v>
      </c>
      <c r="C32" s="6" t="str">
        <f>+IF(Tabelle1[[#This Row],[LE Anrede2]]="Herr", "geehrter","geehrte")</f>
        <v>geehrter</v>
      </c>
      <c r="D32" s="6" t="s">
        <v>41</v>
      </c>
      <c r="E32" s="6" t="s">
        <v>283</v>
      </c>
      <c r="F32" s="6" t="s">
        <v>284</v>
      </c>
      <c r="G32" s="6" t="s">
        <v>285</v>
      </c>
      <c r="H32" s="6">
        <v>4303</v>
      </c>
      <c r="I32" s="6" t="s">
        <v>286</v>
      </c>
      <c r="J32" s="6" t="s">
        <v>287</v>
      </c>
      <c r="K32" s="6"/>
      <c r="L32" s="6" t="s">
        <v>287</v>
      </c>
      <c r="M32" s="6" t="s">
        <v>288</v>
      </c>
      <c r="N32" s="6"/>
      <c r="O32" s="6"/>
      <c r="P32" s="7">
        <v>37297</v>
      </c>
      <c r="Q32" s="7">
        <v>44044</v>
      </c>
      <c r="R32" s="7">
        <v>44773</v>
      </c>
      <c r="S32" s="6">
        <v>2022</v>
      </c>
      <c r="T32" s="6" t="s">
        <v>64</v>
      </c>
      <c r="U32" s="6"/>
      <c r="V32" s="6" t="s">
        <v>44</v>
      </c>
      <c r="W32" s="6"/>
      <c r="X32" s="6"/>
      <c r="Y32" s="6" t="s">
        <v>45</v>
      </c>
      <c r="Z32" s="6" t="s">
        <v>274</v>
      </c>
      <c r="AA32" s="6"/>
      <c r="AB32" s="6"/>
      <c r="AC32" s="6"/>
      <c r="AD32" s="6" t="s">
        <v>46</v>
      </c>
      <c r="AE32" s="6" t="s">
        <v>289</v>
      </c>
      <c r="AF32" s="6" t="s">
        <v>47</v>
      </c>
      <c r="AG32" s="6" t="s">
        <v>86</v>
      </c>
      <c r="AH32" s="1"/>
      <c r="AI32" s="1"/>
      <c r="AJ32" s="1" t="s">
        <v>87</v>
      </c>
      <c r="AK32" s="1">
        <v>4020</v>
      </c>
      <c r="AL32" s="1" t="s">
        <v>54</v>
      </c>
      <c r="AM32" s="1"/>
      <c r="AN32" s="1" t="s">
        <v>88</v>
      </c>
      <c r="AO32" s="4" t="s">
        <v>54</v>
      </c>
      <c r="AP32" s="4">
        <v>401</v>
      </c>
      <c r="AQ32" s="1"/>
      <c r="AR32" s="5" t="str">
        <f>+IF(Tabelle1[[#This Row],[BB Anrede]]="Herr", "geehrter","geehrte")</f>
        <v>geehrter</v>
      </c>
      <c r="AS32" s="1" t="s">
        <v>41</v>
      </c>
      <c r="AT32" s="1" t="s">
        <v>89</v>
      </c>
      <c r="AU32" s="1" t="s">
        <v>90</v>
      </c>
      <c r="AV32" s="1"/>
    </row>
    <row r="33" spans="1:48" ht="17.45" customHeight="1" x14ac:dyDescent="0.25">
      <c r="A33" s="6"/>
      <c r="B33" s="6" t="s">
        <v>449</v>
      </c>
      <c r="C33" s="6" t="str">
        <f>+IF(Tabelle1[[#This Row],[LE Anrede2]]="Herr", "geehrter","geehrte")</f>
        <v>geehrter</v>
      </c>
      <c r="D33" s="6" t="s">
        <v>41</v>
      </c>
      <c r="E33" s="6" t="s">
        <v>334</v>
      </c>
      <c r="F33" s="6" t="s">
        <v>335</v>
      </c>
      <c r="G33" s="6" t="s">
        <v>336</v>
      </c>
      <c r="H33" s="6">
        <v>4057</v>
      </c>
      <c r="I33" s="6" t="s">
        <v>54</v>
      </c>
      <c r="J33" s="6" t="s">
        <v>337</v>
      </c>
      <c r="K33" s="6"/>
      <c r="L33" s="6" t="s">
        <v>338</v>
      </c>
      <c r="M33" s="6" t="s">
        <v>339</v>
      </c>
      <c r="N33" s="6"/>
      <c r="O33" s="6"/>
      <c r="P33" s="7">
        <v>36992</v>
      </c>
      <c r="Q33" s="7">
        <v>43313</v>
      </c>
      <c r="R33" s="7">
        <v>44773</v>
      </c>
      <c r="S33" s="6">
        <v>2022</v>
      </c>
      <c r="T33" s="6" t="s">
        <v>64</v>
      </c>
      <c r="U33" s="6"/>
      <c r="V33" s="6" t="s">
        <v>83</v>
      </c>
      <c r="W33" s="6" t="s">
        <v>84</v>
      </c>
      <c r="X33" s="6" t="s">
        <v>85</v>
      </c>
      <c r="Y33" s="6" t="s">
        <v>45</v>
      </c>
      <c r="Z33" s="6" t="s">
        <v>67</v>
      </c>
      <c r="AA33" s="6"/>
      <c r="AB33" s="6"/>
      <c r="AC33" s="6"/>
      <c r="AD33" s="6" t="s">
        <v>46</v>
      </c>
      <c r="AE33" s="6" t="s">
        <v>143</v>
      </c>
      <c r="AF33" s="6" t="s">
        <v>47</v>
      </c>
      <c r="AG33" s="6" t="s">
        <v>340</v>
      </c>
      <c r="AH33" s="1"/>
      <c r="AI33" s="1"/>
      <c r="AJ33" s="1" t="s">
        <v>341</v>
      </c>
      <c r="AK33" s="1">
        <v>4057</v>
      </c>
      <c r="AL33" s="1" t="s">
        <v>54</v>
      </c>
      <c r="AM33" s="1" t="s">
        <v>342</v>
      </c>
      <c r="AN33" s="1" t="s">
        <v>88</v>
      </c>
      <c r="AO33" s="4" t="s">
        <v>54</v>
      </c>
      <c r="AP33" s="4">
        <v>142562</v>
      </c>
      <c r="AQ33" s="1"/>
      <c r="AR33" s="5" t="str">
        <f>+IF(Tabelle1[[#This Row],[BB Anrede]]="Herr", "geehrter","geehrte")</f>
        <v>geehrter</v>
      </c>
      <c r="AS33" s="1" t="s">
        <v>41</v>
      </c>
      <c r="AT33" s="1" t="s">
        <v>343</v>
      </c>
      <c r="AU33" s="1" t="s">
        <v>56</v>
      </c>
      <c r="AV33" s="1"/>
    </row>
    <row r="34" spans="1:48" ht="17.45" customHeight="1" x14ac:dyDescent="0.25">
      <c r="A34" s="6"/>
      <c r="B34" s="6" t="s">
        <v>447</v>
      </c>
      <c r="C34" s="6" t="str">
        <f>+IF(Tabelle1[[#This Row],[LE Anrede2]]="Herr", "geehrter","geehrte")</f>
        <v>geehrter</v>
      </c>
      <c r="D34" s="6" t="s">
        <v>41</v>
      </c>
      <c r="E34" s="6" t="s">
        <v>351</v>
      </c>
      <c r="F34" s="6" t="s">
        <v>352</v>
      </c>
      <c r="G34" s="6" t="s">
        <v>353</v>
      </c>
      <c r="H34" s="6">
        <v>4226</v>
      </c>
      <c r="I34" s="6" t="s">
        <v>354</v>
      </c>
      <c r="J34" s="6"/>
      <c r="K34" s="6">
        <v>798173042</v>
      </c>
      <c r="L34" s="6" t="s">
        <v>355</v>
      </c>
      <c r="M34" s="6" t="s">
        <v>356</v>
      </c>
      <c r="N34" s="6"/>
      <c r="O34" s="6"/>
      <c r="P34" s="7">
        <v>35840</v>
      </c>
      <c r="Q34" s="7">
        <v>44044</v>
      </c>
      <c r="R34" s="7">
        <v>44773</v>
      </c>
      <c r="S34" s="6">
        <v>2022</v>
      </c>
      <c r="T34" s="6" t="s">
        <v>64</v>
      </c>
      <c r="U34" s="6"/>
      <c r="V34" s="6" t="s">
        <v>44</v>
      </c>
      <c r="W34" s="6"/>
      <c r="X34" s="6"/>
      <c r="Y34" s="6" t="s">
        <v>45</v>
      </c>
      <c r="Z34" s="6" t="s">
        <v>274</v>
      </c>
      <c r="AA34" s="6"/>
      <c r="AB34" s="6"/>
      <c r="AC34" s="6"/>
      <c r="AD34" s="6" t="s">
        <v>46</v>
      </c>
      <c r="AE34" s="6" t="s">
        <v>289</v>
      </c>
      <c r="AF34" s="6" t="s">
        <v>47</v>
      </c>
      <c r="AG34" s="6" t="s">
        <v>86</v>
      </c>
      <c r="AH34" s="1"/>
      <c r="AI34" s="1"/>
      <c r="AJ34" s="1" t="s">
        <v>87</v>
      </c>
      <c r="AK34" s="1">
        <v>4020</v>
      </c>
      <c r="AL34" s="1" t="s">
        <v>54</v>
      </c>
      <c r="AM34" s="1"/>
      <c r="AN34" s="1" t="s">
        <v>88</v>
      </c>
      <c r="AO34" s="4" t="s">
        <v>54</v>
      </c>
      <c r="AP34" s="4">
        <v>401</v>
      </c>
      <c r="AQ34" s="1"/>
      <c r="AR34" s="5" t="str">
        <f>+IF(Tabelle1[[#This Row],[BB Anrede]]="Herr", "geehrter","geehrte")</f>
        <v>geehrter</v>
      </c>
      <c r="AS34" s="1" t="s">
        <v>41</v>
      </c>
      <c r="AT34" s="1" t="s">
        <v>89</v>
      </c>
      <c r="AU34" s="1" t="s">
        <v>90</v>
      </c>
      <c r="AV34" s="1"/>
    </row>
    <row r="35" spans="1:48" ht="17.45" customHeight="1" x14ac:dyDescent="0.25">
      <c r="A35" s="6"/>
      <c r="B35" s="6" t="s">
        <v>449</v>
      </c>
      <c r="C35" s="6" t="str">
        <f>+IF(Tabelle1[[#This Row],[LE Anrede2]]="Herr", "geehrter","geehrte")</f>
        <v>geehrter</v>
      </c>
      <c r="D35" s="6" t="s">
        <v>41</v>
      </c>
      <c r="E35" s="6" t="s">
        <v>397</v>
      </c>
      <c r="F35" s="6" t="s">
        <v>398</v>
      </c>
      <c r="G35" s="6" t="s">
        <v>399</v>
      </c>
      <c r="H35" s="6">
        <v>4225</v>
      </c>
      <c r="I35" s="6" t="s">
        <v>61</v>
      </c>
      <c r="J35" s="6" t="s">
        <v>400</v>
      </c>
      <c r="K35" s="6"/>
      <c r="L35" s="6" t="s">
        <v>400</v>
      </c>
      <c r="M35" s="6" t="s">
        <v>401</v>
      </c>
      <c r="N35" s="6"/>
      <c r="O35" s="6"/>
      <c r="P35" s="7">
        <v>37277</v>
      </c>
      <c r="Q35" s="7">
        <v>43313</v>
      </c>
      <c r="R35" s="7">
        <v>44773</v>
      </c>
      <c r="S35" s="6">
        <v>2022</v>
      </c>
      <c r="T35" s="6"/>
      <c r="U35" s="6"/>
      <c r="V35" s="6" t="s">
        <v>83</v>
      </c>
      <c r="W35" s="6" t="s">
        <v>84</v>
      </c>
      <c r="X35" s="6" t="s">
        <v>85</v>
      </c>
      <c r="Y35" s="6" t="s">
        <v>45</v>
      </c>
      <c r="Z35" s="6" t="s">
        <v>67</v>
      </c>
      <c r="AA35" s="6"/>
      <c r="AB35" s="6"/>
      <c r="AC35" s="6" t="s">
        <v>402</v>
      </c>
      <c r="AD35" s="6" t="s">
        <v>46</v>
      </c>
      <c r="AE35" s="6"/>
      <c r="AF35" s="6" t="s">
        <v>47</v>
      </c>
      <c r="AG35" s="6" t="s">
        <v>86</v>
      </c>
      <c r="AH35" s="1"/>
      <c r="AI35" s="1"/>
      <c r="AJ35" s="1" t="s">
        <v>87</v>
      </c>
      <c r="AK35" s="1">
        <v>4020</v>
      </c>
      <c r="AL35" s="1" t="s">
        <v>54</v>
      </c>
      <c r="AM35" s="1"/>
      <c r="AN35" s="1" t="s">
        <v>88</v>
      </c>
      <c r="AO35" s="4" t="s">
        <v>54</v>
      </c>
      <c r="AP35" s="4">
        <v>401</v>
      </c>
      <c r="AQ35" s="1"/>
      <c r="AR35" s="5" t="str">
        <f>+IF(Tabelle1[[#This Row],[BB Anrede]]="Herr", "geehrter","geehrte")</f>
        <v>geehrter</v>
      </c>
      <c r="AS35" s="1" t="s">
        <v>41</v>
      </c>
      <c r="AT35" s="1" t="s">
        <v>89</v>
      </c>
      <c r="AU35" s="1" t="s">
        <v>90</v>
      </c>
      <c r="AV35" s="1"/>
    </row>
    <row r="36" spans="1:48" ht="17.45" customHeight="1" outlineLevel="1" x14ac:dyDescent="0.25">
      <c r="A36" s="6"/>
      <c r="B36" s="6" t="s">
        <v>447</v>
      </c>
      <c r="C36" s="6" t="str">
        <f>+IF(Tabelle1[[#This Row],[LE Anrede2]]="Herr", "geehrter","geehrte")</f>
        <v>geehrter</v>
      </c>
      <c r="D36" s="6" t="s">
        <v>41</v>
      </c>
      <c r="E36" s="6" t="s">
        <v>429</v>
      </c>
      <c r="F36" s="6" t="s">
        <v>430</v>
      </c>
      <c r="G36" s="6" t="s">
        <v>431</v>
      </c>
      <c r="H36" s="6">
        <v>4418</v>
      </c>
      <c r="I36" s="6" t="s">
        <v>432</v>
      </c>
      <c r="J36" s="6" t="s">
        <v>433</v>
      </c>
      <c r="K36" s="6"/>
      <c r="L36" s="6" t="s">
        <v>433</v>
      </c>
      <c r="M36" s="6" t="s">
        <v>434</v>
      </c>
      <c r="N36" s="6"/>
      <c r="O36" s="6"/>
      <c r="P36" s="7">
        <v>37110</v>
      </c>
      <c r="Q36" s="7">
        <v>43313</v>
      </c>
      <c r="R36" s="7">
        <v>44773</v>
      </c>
      <c r="S36" s="6">
        <v>2022</v>
      </c>
      <c r="T36" s="6" t="s">
        <v>64</v>
      </c>
      <c r="U36" s="6"/>
      <c r="V36" s="6" t="s">
        <v>44</v>
      </c>
      <c r="W36" s="6" t="s">
        <v>98</v>
      </c>
      <c r="X36" s="6" t="s">
        <v>99</v>
      </c>
      <c r="Y36" s="6" t="s">
        <v>45</v>
      </c>
      <c r="Z36" s="6" t="s">
        <v>67</v>
      </c>
      <c r="AA36" s="6"/>
      <c r="AB36" s="6"/>
      <c r="AC36" s="6"/>
      <c r="AD36" s="6" t="s">
        <v>46</v>
      </c>
      <c r="AE36" s="6"/>
      <c r="AF36" s="6" t="s">
        <v>47</v>
      </c>
      <c r="AG36" s="6" t="s">
        <v>435</v>
      </c>
      <c r="AH36" s="1"/>
      <c r="AI36" s="1"/>
      <c r="AJ36" s="1" t="s">
        <v>436</v>
      </c>
      <c r="AK36" s="1">
        <v>4415</v>
      </c>
      <c r="AL36" s="1" t="s">
        <v>167</v>
      </c>
      <c r="AM36" s="1" t="s">
        <v>437</v>
      </c>
      <c r="AN36" s="1" t="s">
        <v>53</v>
      </c>
      <c r="AO36" s="4" t="s">
        <v>54</v>
      </c>
      <c r="AP36" s="4">
        <v>4264</v>
      </c>
      <c r="AQ36" s="1"/>
      <c r="AR36" s="5" t="str">
        <f>+IF(Tabelle1[[#This Row],[BB Anrede]]="Herr", "geehrter","geehrte")</f>
        <v>geehrter</v>
      </c>
      <c r="AS36" s="1" t="s">
        <v>41</v>
      </c>
      <c r="AT36" s="1" t="s">
        <v>438</v>
      </c>
      <c r="AU36" s="1" t="s">
        <v>152</v>
      </c>
      <c r="AV36" s="1"/>
    </row>
  </sheetData>
  <phoneticPr fontId="20" type="noConversion"/>
  <hyperlinks>
    <hyperlink ref="M10" r:id="rId1" xr:uid="{A93A8DFF-D0AA-4C1E-8CD5-E44CBD808DAB}"/>
    <hyperlink ref="M12" r:id="rId2" xr:uid="{50ADA50C-12FE-45E4-A6B8-E8A584CA62F8}"/>
    <hyperlink ref="M25" r:id="rId3" xr:uid="{E461A906-BF6F-4818-8341-6E328FE07490}"/>
    <hyperlink ref="M27" r:id="rId4" xr:uid="{1A9C9513-18C6-44F1-AAB2-17A12645C724}"/>
    <hyperlink ref="M13" r:id="rId5" xr:uid="{10CC1007-D0E9-4328-98B5-A3CBC38F1002}"/>
    <hyperlink ref="M14" r:id="rId6" xr:uid="{09E1EF7C-E45E-45FF-92A7-F9714C498F62}"/>
    <hyperlink ref="M15" r:id="rId7" xr:uid="{47D0BAFA-4707-4223-9F40-F55087698373}"/>
    <hyperlink ref="M16" r:id="rId8" xr:uid="{638F5141-1837-4821-9B7D-C2DD31612C67}"/>
    <hyperlink ref="M17" r:id="rId9" xr:uid="{1310A925-84CC-4821-9E50-07F8863A03E9}"/>
    <hyperlink ref="M18" r:id="rId10" xr:uid="{489C78CE-EA62-4E9A-9BAB-442B8774523B}"/>
    <hyperlink ref="M19" r:id="rId11" xr:uid="{C517242E-A9F1-43AB-B272-6D42C6775443}"/>
    <hyperlink ref="M20" r:id="rId12" xr:uid="{39420C94-3FC2-496B-B733-387FD12E90A1}"/>
    <hyperlink ref="M22" r:id="rId13" xr:uid="{AC6FE964-AAB9-40EA-96BE-0F73F00F4D1D}"/>
    <hyperlink ref="M31" r:id="rId14" xr:uid="{06F36981-BEC8-4645-BBE5-48E081077AE3}"/>
    <hyperlink ref="M21" r:id="rId15" xr:uid="{11347C1B-963A-49B8-A5AD-38C9554F008C}"/>
    <hyperlink ref="N31" r:id="rId16" xr:uid="{1C1FF4ED-A2A4-4457-AD0E-DD3A63CDECBA}"/>
    <hyperlink ref="AV24" r:id="rId17" xr:uid="{88ED545F-E9AA-41D4-8F71-777C113992F4}"/>
  </hyperlinks>
  <pageMargins left="0.78740157499999996" right="0.78740157499999996" top="0.984251969" bottom="0.984251969" header="0.4921259845" footer="0.4921259845"/>
  <pageSetup paperSize="9" scale="18" orientation="portrait" r:id="rId18"/>
  <tableParts count="1">
    <tablePart r:id="rId1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C911-2BD1-42A1-8C96-6C34A77BB954}">
  <dimension ref="A1:AV22"/>
  <sheetViews>
    <sheetView workbookViewId="0">
      <selection activeCell="C9" sqref="C9"/>
    </sheetView>
  </sheetViews>
  <sheetFormatPr baseColWidth="10" defaultRowHeight="15" outlineLevelRow="1" outlineLevelCol="2" x14ac:dyDescent="0.25"/>
  <cols>
    <col min="1" max="1" width="15.5703125" customWidth="1"/>
    <col min="2" max="2" width="36.28515625" customWidth="1"/>
    <col min="3" max="3" width="15.5703125" customWidth="1" collapsed="1"/>
    <col min="4" max="4" width="11" customWidth="1"/>
    <col min="5" max="5" width="13.7109375" customWidth="1"/>
    <col min="6" max="6" width="12.5703125" customWidth="1"/>
    <col min="7" max="7" width="22.42578125" customWidth="1" outlineLevel="1"/>
    <col min="8" max="8" width="7.7109375" customWidth="1" outlineLevel="2"/>
    <col min="9" max="9" width="15.7109375" customWidth="1" outlineLevel="2"/>
    <col min="10" max="10" width="10.140625" customWidth="1" outlineLevel="2"/>
    <col min="11" max="11" width="9.140625" customWidth="1" outlineLevel="2"/>
    <col min="12" max="12" width="12.140625" customWidth="1" outlineLevel="2"/>
    <col min="13" max="14" width="34.5703125" customWidth="1" outlineLevel="1"/>
    <col min="15" max="15" width="17" customWidth="1" outlineLevel="1"/>
    <col min="16" max="16" width="14.28515625" hidden="1" customWidth="1" outlineLevel="2"/>
    <col min="17" max="17" width="12.85546875" hidden="1" customWidth="1" outlineLevel="2"/>
    <col min="18" max="18" width="15.5703125" hidden="1" customWidth="1" outlineLevel="2"/>
    <col min="19" max="19" width="18.140625" hidden="1" customWidth="1" outlineLevel="2"/>
    <col min="20" max="20" width="19.85546875" hidden="1" customWidth="1" outlineLevel="2"/>
    <col min="21" max="21" width="20" customWidth="1" outlineLevel="1" collapsed="1"/>
    <col min="22" max="22" width="17" customWidth="1" outlineLevel="1"/>
    <col min="23" max="23" width="15.140625" customWidth="1" outlineLevel="1"/>
    <col min="24" max="24" width="28.42578125" customWidth="1" outlineLevel="1"/>
    <col min="25" max="25" width="15.42578125" customWidth="1" outlineLevel="1"/>
    <col min="26" max="26" width="7.7109375" customWidth="1" outlineLevel="1"/>
    <col min="27" max="27" width="11.28515625" customWidth="1" outlineLevel="1"/>
    <col min="28" max="28" width="15" customWidth="1" outlineLevel="1"/>
    <col min="29" max="29" width="37.85546875" customWidth="1" outlineLevel="1"/>
    <col min="30" max="30" width="42.7109375" customWidth="1" outlineLevel="1"/>
    <col min="31" max="31" width="12.42578125" customWidth="1" outlineLevel="1"/>
    <col min="32" max="32" width="28.85546875" customWidth="1"/>
    <col min="33" max="33" width="23" hidden="1" customWidth="1"/>
    <col min="34" max="34" width="14.42578125" hidden="1" customWidth="1"/>
    <col min="35" max="35" width="18" customWidth="1" outlineLevel="1"/>
    <col min="36" max="36" width="5.5703125" customWidth="1" outlineLevel="1"/>
    <col min="37" max="37" width="14" customWidth="1" outlineLevel="1"/>
    <col min="38" max="38" width="12.42578125" customWidth="1" outlineLevel="1"/>
    <col min="39" max="39" width="8.7109375" customWidth="1" outlineLevel="1"/>
    <col min="40" max="40" width="9" customWidth="1" outlineLevel="1"/>
    <col min="41" max="41" width="13.28515625" customWidth="1" outlineLevel="1"/>
    <col min="42" max="43" width="14.140625" customWidth="1" outlineLevel="1"/>
    <col min="44" max="44" width="11.42578125" customWidth="1" outlineLevel="1"/>
    <col min="45" max="45" width="14.140625" customWidth="1" outlineLevel="1"/>
    <col min="46" max="46" width="13" customWidth="1" outlineLevel="1"/>
    <col min="47" max="47" width="36" customWidth="1" outlineLevel="1"/>
  </cols>
  <sheetData>
    <row r="1" spans="1:48" ht="43.5" customHeight="1" x14ac:dyDescent="0.25">
      <c r="A1" s="8" t="s">
        <v>441</v>
      </c>
      <c r="B1" s="8" t="s">
        <v>442</v>
      </c>
      <c r="C1" s="8" t="s">
        <v>443</v>
      </c>
      <c r="D1" s="8" t="s">
        <v>440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452</v>
      </c>
      <c r="O1" s="8" t="s">
        <v>468</v>
      </c>
      <c r="P1" s="8" t="s">
        <v>9</v>
      </c>
      <c r="Q1" s="8" t="s">
        <v>10</v>
      </c>
      <c r="R1" s="8" t="s">
        <v>11</v>
      </c>
      <c r="S1" s="8" t="s">
        <v>12</v>
      </c>
      <c r="T1" s="8" t="s">
        <v>13</v>
      </c>
      <c r="U1" s="8" t="s">
        <v>14</v>
      </c>
      <c r="V1" s="8" t="s">
        <v>15</v>
      </c>
      <c r="W1" s="8" t="s">
        <v>16</v>
      </c>
      <c r="X1" s="8" t="s">
        <v>17</v>
      </c>
      <c r="Y1" s="8" t="s">
        <v>18</v>
      </c>
      <c r="Z1" s="8" t="s">
        <v>19</v>
      </c>
      <c r="AA1" s="8" t="s">
        <v>20</v>
      </c>
      <c r="AB1" s="8" t="s">
        <v>21</v>
      </c>
      <c r="AC1" s="8" t="s">
        <v>22</v>
      </c>
      <c r="AD1" s="8" t="s">
        <v>23</v>
      </c>
      <c r="AE1" s="8" t="s">
        <v>24</v>
      </c>
      <c r="AF1" s="8" t="s">
        <v>25</v>
      </c>
      <c r="AG1" s="8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450</v>
      </c>
      <c r="AS1" s="2" t="s">
        <v>37</v>
      </c>
      <c r="AT1" s="2" t="s">
        <v>38</v>
      </c>
      <c r="AU1" s="2" t="s">
        <v>39</v>
      </c>
      <c r="AV1" s="2" t="s">
        <v>40</v>
      </c>
    </row>
    <row r="2" spans="1:48" ht="17.45" customHeight="1" x14ac:dyDescent="0.25">
      <c r="A2" s="6" t="s">
        <v>445</v>
      </c>
      <c r="B2" s="6" t="s">
        <v>448</v>
      </c>
      <c r="C2" s="6" t="str">
        <f>+IF(Tabelle13[[#This Row],[LE Anrede2]]="Herr", "geehrter","geehrte")</f>
        <v>geehrter</v>
      </c>
      <c r="D2" s="6" t="s">
        <v>41</v>
      </c>
      <c r="E2" s="6" t="s">
        <v>58</v>
      </c>
      <c r="F2" s="6" t="s">
        <v>59</v>
      </c>
      <c r="G2" s="6" t="s">
        <v>60</v>
      </c>
      <c r="H2" s="6">
        <v>4225</v>
      </c>
      <c r="I2" s="6" t="s">
        <v>61</v>
      </c>
      <c r="J2" s="6" t="s">
        <v>62</v>
      </c>
      <c r="K2" s="6"/>
      <c r="L2" s="6"/>
      <c r="M2" s="10" t="s">
        <v>453</v>
      </c>
      <c r="N2" s="6" t="s">
        <v>63</v>
      </c>
      <c r="O2" s="6"/>
      <c r="P2" s="7">
        <v>35117</v>
      </c>
      <c r="Q2" s="7">
        <v>43313</v>
      </c>
      <c r="R2" s="7">
        <v>44773</v>
      </c>
      <c r="S2" s="6">
        <v>2022</v>
      </c>
      <c r="T2" s="6" t="s">
        <v>64</v>
      </c>
      <c r="U2" s="6"/>
      <c r="V2" s="6" t="s">
        <v>44</v>
      </c>
      <c r="W2" s="6" t="s">
        <v>65</v>
      </c>
      <c r="X2" s="6" t="s">
        <v>66</v>
      </c>
      <c r="Y2" s="6" t="s">
        <v>45</v>
      </c>
      <c r="Z2" s="6" t="s">
        <v>67</v>
      </c>
      <c r="AA2" s="6"/>
      <c r="AB2" s="6"/>
      <c r="AC2" s="6"/>
      <c r="AD2" s="6" t="s">
        <v>46</v>
      </c>
      <c r="AE2" s="6" t="s">
        <v>68</v>
      </c>
      <c r="AF2" s="6" t="s">
        <v>47</v>
      </c>
      <c r="AG2" s="6" t="s">
        <v>69</v>
      </c>
      <c r="AH2" s="5"/>
      <c r="AI2" s="5"/>
      <c r="AJ2" s="5" t="s">
        <v>70</v>
      </c>
      <c r="AK2" s="5">
        <v>4242</v>
      </c>
      <c r="AL2" s="5" t="s">
        <v>71</v>
      </c>
      <c r="AM2" s="5" t="s">
        <v>72</v>
      </c>
      <c r="AN2" s="5" t="s">
        <v>53</v>
      </c>
      <c r="AO2" s="4" t="s">
        <v>54</v>
      </c>
      <c r="AP2" s="4">
        <v>209066</v>
      </c>
      <c r="AQ2" s="5"/>
      <c r="AR2" s="5" t="str">
        <f>+IF(Tabelle13[[#This Row],[BB Anrede]]="Herr", "geehrter","geehrte")</f>
        <v>geehrter</v>
      </c>
      <c r="AS2" s="5" t="s">
        <v>41</v>
      </c>
      <c r="AT2" s="5" t="s">
        <v>73</v>
      </c>
      <c r="AU2" s="5" t="s">
        <v>74</v>
      </c>
      <c r="AV2" s="5" t="s">
        <v>75</v>
      </c>
    </row>
    <row r="3" spans="1:48" ht="17.45" customHeight="1" x14ac:dyDescent="0.25">
      <c r="A3" s="6" t="s">
        <v>445</v>
      </c>
      <c r="B3" s="6" t="s">
        <v>448</v>
      </c>
      <c r="C3" s="6" t="str">
        <f>+IF(Tabelle13[[#This Row],[LE Anrede2]]="Herr", "geehrter","geehrte")</f>
        <v>geehrter</v>
      </c>
      <c r="D3" s="6" t="s">
        <v>41</v>
      </c>
      <c r="E3" s="6" t="s">
        <v>122</v>
      </c>
      <c r="F3" s="6" t="s">
        <v>123</v>
      </c>
      <c r="G3" s="6" t="s">
        <v>124</v>
      </c>
      <c r="H3" s="6">
        <v>4426</v>
      </c>
      <c r="I3" s="6" t="s">
        <v>125</v>
      </c>
      <c r="J3" s="6" t="s">
        <v>126</v>
      </c>
      <c r="K3" s="6"/>
      <c r="L3" s="6"/>
      <c r="M3" s="10" t="s">
        <v>455</v>
      </c>
      <c r="N3" s="6" t="s">
        <v>127</v>
      </c>
      <c r="O3" s="6"/>
      <c r="P3" s="7">
        <v>37500</v>
      </c>
      <c r="Q3" s="7">
        <v>43313</v>
      </c>
      <c r="R3" s="7">
        <v>44773</v>
      </c>
      <c r="S3" s="6">
        <v>2022</v>
      </c>
      <c r="T3" s="6"/>
      <c r="U3" s="6"/>
      <c r="V3" s="6" t="s">
        <v>44</v>
      </c>
      <c r="W3" s="6" t="s">
        <v>65</v>
      </c>
      <c r="X3" s="6" t="s">
        <v>66</v>
      </c>
      <c r="Y3" s="6" t="s">
        <v>45</v>
      </c>
      <c r="Z3" s="6" t="s">
        <v>67</v>
      </c>
      <c r="AA3" s="6"/>
      <c r="AB3" s="6"/>
      <c r="AC3" s="6" t="s">
        <v>128</v>
      </c>
      <c r="AD3" s="6" t="s">
        <v>46</v>
      </c>
      <c r="AE3" s="6"/>
      <c r="AF3" s="6" t="s">
        <v>47</v>
      </c>
      <c r="AG3" s="6" t="s">
        <v>129</v>
      </c>
      <c r="AH3" s="5"/>
      <c r="AI3" s="5"/>
      <c r="AJ3" s="5" t="s">
        <v>130</v>
      </c>
      <c r="AK3" s="5">
        <v>4417</v>
      </c>
      <c r="AL3" s="5" t="s">
        <v>131</v>
      </c>
      <c r="AM3" s="5" t="s">
        <v>132</v>
      </c>
      <c r="AN3" s="5" t="s">
        <v>53</v>
      </c>
      <c r="AO3" s="4" t="s">
        <v>54</v>
      </c>
      <c r="AP3" s="4">
        <v>202986</v>
      </c>
      <c r="AQ3" s="5"/>
      <c r="AR3" s="5" t="str">
        <f>+IF(Tabelle13[[#This Row],[BB Anrede]]="Herr", "geehrter","geehrte")</f>
        <v>geehrter</v>
      </c>
      <c r="AS3" s="5" t="s">
        <v>41</v>
      </c>
      <c r="AT3" s="5" t="s">
        <v>133</v>
      </c>
      <c r="AU3" s="5" t="s">
        <v>134</v>
      </c>
      <c r="AV3" s="5" t="s">
        <v>135</v>
      </c>
    </row>
    <row r="4" spans="1:48" ht="17.45" customHeight="1" x14ac:dyDescent="0.25">
      <c r="A4" s="6" t="s">
        <v>444</v>
      </c>
      <c r="B4" s="6" t="s">
        <v>449</v>
      </c>
      <c r="C4" s="6" t="str">
        <f>+IF(Tabelle13[[#This Row],[LE Anrede2]]="Herr", "geehrter","geehrte")</f>
        <v>geehrter</v>
      </c>
      <c r="D4" s="6" t="s">
        <v>41</v>
      </c>
      <c r="E4" s="6" t="s">
        <v>136</v>
      </c>
      <c r="F4" s="6" t="s">
        <v>152</v>
      </c>
      <c r="G4" s="6" t="s">
        <v>153</v>
      </c>
      <c r="H4" s="6">
        <v>4104</v>
      </c>
      <c r="I4" s="6" t="s">
        <v>154</v>
      </c>
      <c r="J4" s="6" t="s">
        <v>155</v>
      </c>
      <c r="K4" s="6"/>
      <c r="L4" s="6" t="s">
        <v>155</v>
      </c>
      <c r="M4" s="6" t="s">
        <v>156</v>
      </c>
      <c r="N4" s="6"/>
      <c r="O4" s="6"/>
      <c r="P4" s="7">
        <v>37360</v>
      </c>
      <c r="Q4" s="7">
        <v>43313</v>
      </c>
      <c r="R4" s="7">
        <v>44773</v>
      </c>
      <c r="S4" s="6">
        <v>2022</v>
      </c>
      <c r="T4" s="6"/>
      <c r="U4" s="6"/>
      <c r="V4" s="6" t="s">
        <v>83</v>
      </c>
      <c r="W4" s="6" t="s">
        <v>84</v>
      </c>
      <c r="X4" s="6" t="s">
        <v>85</v>
      </c>
      <c r="Y4" s="6" t="s">
        <v>45</v>
      </c>
      <c r="Z4" s="6" t="s">
        <v>67</v>
      </c>
      <c r="AA4" s="6"/>
      <c r="AB4" s="6"/>
      <c r="AC4" s="6" t="s">
        <v>157</v>
      </c>
      <c r="AD4" s="6" t="s">
        <v>46</v>
      </c>
      <c r="AE4" s="6"/>
      <c r="AF4" s="6" t="s">
        <v>47</v>
      </c>
      <c r="AG4" s="6" t="s">
        <v>86</v>
      </c>
      <c r="AH4" s="5"/>
      <c r="AI4" s="5"/>
      <c r="AJ4" s="5" t="s">
        <v>87</v>
      </c>
      <c r="AK4" s="5">
        <v>4020</v>
      </c>
      <c r="AL4" s="5" t="s">
        <v>54</v>
      </c>
      <c r="AM4" s="5"/>
      <c r="AN4" s="5" t="s">
        <v>88</v>
      </c>
      <c r="AO4" s="4" t="s">
        <v>54</v>
      </c>
      <c r="AP4" s="4">
        <v>401</v>
      </c>
      <c r="AQ4" s="5"/>
      <c r="AR4" s="5" t="str">
        <f>+IF(Tabelle13[[#This Row],[BB Anrede]]="Herr", "geehrter","geehrte")</f>
        <v>geehrter</v>
      </c>
      <c r="AS4" s="5" t="s">
        <v>41</v>
      </c>
      <c r="AT4" s="5" t="s">
        <v>89</v>
      </c>
      <c r="AU4" s="5" t="s">
        <v>90</v>
      </c>
      <c r="AV4" s="5" t="s">
        <v>91</v>
      </c>
    </row>
    <row r="5" spans="1:48" ht="17.45" customHeight="1" x14ac:dyDescent="0.25">
      <c r="A5" s="6" t="s">
        <v>445</v>
      </c>
      <c r="B5" s="6" t="s">
        <v>448</v>
      </c>
      <c r="C5" s="6" t="str">
        <f>+IF(Tabelle13[[#This Row],[LE Anrede2]]="Herr", "geehrter","geehrte")</f>
        <v>geehrter</v>
      </c>
      <c r="D5" s="6" t="s">
        <v>41</v>
      </c>
      <c r="E5" s="6" t="s">
        <v>136</v>
      </c>
      <c r="F5" s="6" t="s">
        <v>137</v>
      </c>
      <c r="G5" s="6" t="s">
        <v>138</v>
      </c>
      <c r="H5" s="6">
        <v>4437</v>
      </c>
      <c r="I5" s="6" t="s">
        <v>139</v>
      </c>
      <c r="J5" s="6" t="s">
        <v>140</v>
      </c>
      <c r="K5" s="6"/>
      <c r="L5" s="6" t="s">
        <v>140</v>
      </c>
      <c r="M5" s="6" t="s">
        <v>141</v>
      </c>
      <c r="N5" s="6"/>
      <c r="O5" s="6"/>
      <c r="P5" s="7">
        <v>37571</v>
      </c>
      <c r="Q5" s="7">
        <v>43313</v>
      </c>
      <c r="R5" s="7">
        <v>44773</v>
      </c>
      <c r="S5" s="6">
        <v>2022</v>
      </c>
      <c r="T5" s="6" t="s">
        <v>64</v>
      </c>
      <c r="U5" s="6"/>
      <c r="V5" s="6" t="s">
        <v>44</v>
      </c>
      <c r="W5" s="6" t="s">
        <v>98</v>
      </c>
      <c r="X5" s="6" t="s">
        <v>99</v>
      </c>
      <c r="Y5" s="6" t="s">
        <v>45</v>
      </c>
      <c r="Z5" s="6" t="s">
        <v>67</v>
      </c>
      <c r="AA5" s="6"/>
      <c r="AB5" s="6"/>
      <c r="AC5" s="6" t="s">
        <v>142</v>
      </c>
      <c r="AD5" s="6" t="s">
        <v>46</v>
      </c>
      <c r="AE5" s="6" t="s">
        <v>143</v>
      </c>
      <c r="AF5" s="6" t="s">
        <v>47</v>
      </c>
      <c r="AG5" s="6" t="s">
        <v>144</v>
      </c>
      <c r="AH5" s="5"/>
      <c r="AI5" s="5"/>
      <c r="AJ5" s="5" t="s">
        <v>145</v>
      </c>
      <c r="AK5" s="5">
        <v>4435</v>
      </c>
      <c r="AL5" s="5" t="s">
        <v>146</v>
      </c>
      <c r="AM5" s="5" t="s">
        <v>147</v>
      </c>
      <c r="AN5" s="5" t="s">
        <v>53</v>
      </c>
      <c r="AO5" s="4" t="s">
        <v>54</v>
      </c>
      <c r="AP5" s="4">
        <v>202999</v>
      </c>
      <c r="AQ5" s="5"/>
      <c r="AR5" s="5" t="str">
        <f>+IF(Tabelle13[[#This Row],[BB Anrede]]="Herr", "geehrter","geehrte")</f>
        <v>geehrter</v>
      </c>
      <c r="AS5" s="5" t="s">
        <v>41</v>
      </c>
      <c r="AT5" s="5" t="s">
        <v>149</v>
      </c>
      <c r="AU5" s="5" t="s">
        <v>150</v>
      </c>
      <c r="AV5" s="5" t="s">
        <v>151</v>
      </c>
    </row>
    <row r="6" spans="1:48" ht="17.45" customHeight="1" x14ac:dyDescent="0.25">
      <c r="A6" s="6" t="s">
        <v>445</v>
      </c>
      <c r="B6" s="6" t="s">
        <v>448</v>
      </c>
      <c r="C6" s="6" t="str">
        <f>+IF(Tabelle13[[#This Row],[LE Anrede2]]="Herr", "geehrter","geehrte")</f>
        <v>geehrter</v>
      </c>
      <c r="D6" s="6" t="s">
        <v>41</v>
      </c>
      <c r="E6" s="6" t="s">
        <v>158</v>
      </c>
      <c r="F6" s="6" t="s">
        <v>137</v>
      </c>
      <c r="G6" s="6" t="s">
        <v>159</v>
      </c>
      <c r="H6" s="6">
        <v>4414</v>
      </c>
      <c r="I6" s="6" t="s">
        <v>160</v>
      </c>
      <c r="J6" s="6" t="s">
        <v>161</v>
      </c>
      <c r="K6" s="6"/>
      <c r="L6" s="6" t="s">
        <v>161</v>
      </c>
      <c r="M6" s="10" t="s">
        <v>456</v>
      </c>
      <c r="N6" s="6" t="s">
        <v>162</v>
      </c>
      <c r="O6" s="6"/>
      <c r="P6" s="7">
        <v>37515</v>
      </c>
      <c r="Q6" s="7">
        <v>43313</v>
      </c>
      <c r="R6" s="7">
        <v>44773</v>
      </c>
      <c r="S6" s="6">
        <v>2022</v>
      </c>
      <c r="T6" s="6"/>
      <c r="U6" s="6"/>
      <c r="V6" s="6" t="s">
        <v>44</v>
      </c>
      <c r="W6" s="6" t="s">
        <v>65</v>
      </c>
      <c r="X6" s="6" t="s">
        <v>66</v>
      </c>
      <c r="Y6" s="6" t="s">
        <v>45</v>
      </c>
      <c r="Z6" s="6"/>
      <c r="AA6" s="6"/>
      <c r="AB6" s="6"/>
      <c r="AC6" s="6" t="s">
        <v>163</v>
      </c>
      <c r="AD6" s="6" t="s">
        <v>46</v>
      </c>
      <c r="AE6" s="6" t="s">
        <v>164</v>
      </c>
      <c r="AF6" s="6" t="s">
        <v>47</v>
      </c>
      <c r="AG6" s="6" t="s">
        <v>165</v>
      </c>
      <c r="AH6" s="5"/>
      <c r="AI6" s="5"/>
      <c r="AJ6" s="5" t="s">
        <v>166</v>
      </c>
      <c r="AK6" s="5">
        <v>4415</v>
      </c>
      <c r="AL6" s="5" t="s">
        <v>167</v>
      </c>
      <c r="AM6" s="5"/>
      <c r="AN6" s="5" t="s">
        <v>53</v>
      </c>
      <c r="AO6" s="4" t="s">
        <v>54</v>
      </c>
      <c r="AP6" s="4">
        <v>202824</v>
      </c>
      <c r="AQ6" s="5"/>
      <c r="AR6" s="5" t="str">
        <f>+IF(Tabelle13[[#This Row],[BB Anrede]]="Herr", "geehrter","geehrte")</f>
        <v>geehrter</v>
      </c>
      <c r="AS6" s="5" t="s">
        <v>41</v>
      </c>
      <c r="AT6" s="5" t="s">
        <v>168</v>
      </c>
      <c r="AU6" s="5" t="s">
        <v>169</v>
      </c>
      <c r="AV6" s="5" t="s">
        <v>170</v>
      </c>
    </row>
    <row r="7" spans="1:48" ht="17.45" customHeight="1" x14ac:dyDescent="0.25">
      <c r="A7" s="6" t="s">
        <v>445</v>
      </c>
      <c r="B7" s="6" t="s">
        <v>448</v>
      </c>
      <c r="C7" s="6" t="str">
        <f>+IF(Tabelle13[[#This Row],[LE Anrede2]]="Herr", "geehrter","geehrte")</f>
        <v>geehrter</v>
      </c>
      <c r="D7" s="6" t="s">
        <v>41</v>
      </c>
      <c r="E7" s="6" t="s">
        <v>171</v>
      </c>
      <c r="F7" s="6" t="s">
        <v>109</v>
      </c>
      <c r="G7" s="6" t="s">
        <v>172</v>
      </c>
      <c r="H7" s="6">
        <v>4437</v>
      </c>
      <c r="I7" s="6" t="s">
        <v>139</v>
      </c>
      <c r="J7" s="6" t="s">
        <v>173</v>
      </c>
      <c r="K7" s="6"/>
      <c r="L7" s="6"/>
      <c r="M7" s="10" t="s">
        <v>457</v>
      </c>
      <c r="N7" s="6" t="s">
        <v>174</v>
      </c>
      <c r="O7" s="6"/>
      <c r="P7" s="7">
        <v>37485</v>
      </c>
      <c r="Q7" s="7">
        <v>43313</v>
      </c>
      <c r="R7" s="7">
        <v>44773</v>
      </c>
      <c r="S7" s="6">
        <v>2022</v>
      </c>
      <c r="T7" s="6"/>
      <c r="U7" s="6"/>
      <c r="V7" s="6" t="s">
        <v>44</v>
      </c>
      <c r="W7" s="6" t="s">
        <v>65</v>
      </c>
      <c r="X7" s="6" t="s">
        <v>66</v>
      </c>
      <c r="Y7" s="6" t="s">
        <v>45</v>
      </c>
      <c r="Z7" s="6" t="s">
        <v>67</v>
      </c>
      <c r="AA7" s="6"/>
      <c r="AB7" s="6"/>
      <c r="AC7" s="6" t="s">
        <v>175</v>
      </c>
      <c r="AD7" s="6" t="s">
        <v>46</v>
      </c>
      <c r="AE7" s="6"/>
      <c r="AF7" s="6" t="s">
        <v>47</v>
      </c>
      <c r="AG7" s="6" t="s">
        <v>176</v>
      </c>
      <c r="AH7" s="5"/>
      <c r="AI7" s="5"/>
      <c r="AJ7" s="5" t="s">
        <v>177</v>
      </c>
      <c r="AK7" s="5">
        <v>4410</v>
      </c>
      <c r="AL7" s="5" t="s">
        <v>178</v>
      </c>
      <c r="AM7" s="5" t="s">
        <v>179</v>
      </c>
      <c r="AN7" s="5" t="s">
        <v>53</v>
      </c>
      <c r="AO7" s="4" t="s">
        <v>54</v>
      </c>
      <c r="AP7" s="4">
        <v>511</v>
      </c>
      <c r="AQ7" s="5"/>
      <c r="AR7" s="5" t="str">
        <f>+IF(Tabelle13[[#This Row],[BB Anrede]]="Herr", "geehrter","geehrte")</f>
        <v>geehrter</v>
      </c>
      <c r="AS7" s="5" t="s">
        <v>41</v>
      </c>
      <c r="AT7" s="5" t="s">
        <v>180</v>
      </c>
      <c r="AU7" s="5" t="s">
        <v>181</v>
      </c>
      <c r="AV7" s="5" t="s">
        <v>182</v>
      </c>
    </row>
    <row r="8" spans="1:48" ht="17.45" customHeight="1" x14ac:dyDescent="0.25">
      <c r="A8" s="6" t="s">
        <v>445</v>
      </c>
      <c r="B8" s="6" t="s">
        <v>448</v>
      </c>
      <c r="C8" s="6" t="str">
        <f>+IF(Tabelle13[[#This Row],[LE Anrede2]]="Herr", "geehrter","geehrte")</f>
        <v>geehrter</v>
      </c>
      <c r="D8" s="6" t="s">
        <v>41</v>
      </c>
      <c r="E8" s="6" t="s">
        <v>197</v>
      </c>
      <c r="F8" s="6" t="s">
        <v>198</v>
      </c>
      <c r="G8" s="6" t="s">
        <v>199</v>
      </c>
      <c r="H8" s="6">
        <v>4202</v>
      </c>
      <c r="I8" s="6" t="s">
        <v>200</v>
      </c>
      <c r="J8" s="6" t="s">
        <v>201</v>
      </c>
      <c r="K8" s="6"/>
      <c r="L8" s="6"/>
      <c r="M8" s="6" t="s">
        <v>202</v>
      </c>
      <c r="N8" s="6"/>
      <c r="O8" s="6"/>
      <c r="P8" s="7">
        <v>36892</v>
      </c>
      <c r="Q8" s="7">
        <v>43313</v>
      </c>
      <c r="R8" s="7">
        <v>44773</v>
      </c>
      <c r="S8" s="6">
        <v>2022</v>
      </c>
      <c r="T8" s="6" t="s">
        <v>64</v>
      </c>
      <c r="U8" s="6"/>
      <c r="V8" s="6" t="s">
        <v>44</v>
      </c>
      <c r="W8" s="6" t="s">
        <v>98</v>
      </c>
      <c r="X8" s="6" t="s">
        <v>99</v>
      </c>
      <c r="Y8" s="6" t="s">
        <v>45</v>
      </c>
      <c r="Z8" s="6" t="s">
        <v>67</v>
      </c>
      <c r="AA8" s="6"/>
      <c r="AB8" s="6"/>
      <c r="AC8" s="6" t="s">
        <v>203</v>
      </c>
      <c r="AD8" s="6" t="s">
        <v>46</v>
      </c>
      <c r="AE8" s="6"/>
      <c r="AF8" s="6" t="s">
        <v>47</v>
      </c>
      <c r="AG8" s="6" t="s">
        <v>204</v>
      </c>
      <c r="AH8" s="5"/>
      <c r="AI8" s="5"/>
      <c r="AJ8" s="5" t="s">
        <v>205</v>
      </c>
      <c r="AK8" s="5">
        <v>4153</v>
      </c>
      <c r="AL8" s="5" t="s">
        <v>206</v>
      </c>
      <c r="AM8" s="5" t="s">
        <v>207</v>
      </c>
      <c r="AN8" s="5" t="s">
        <v>53</v>
      </c>
      <c r="AO8" s="4" t="s">
        <v>54</v>
      </c>
      <c r="AP8" s="4">
        <v>155873</v>
      </c>
      <c r="AQ8" s="5"/>
      <c r="AR8" s="5" t="str">
        <f>+IF(Tabelle13[[#This Row],[BB Anrede]]="Herr", "geehrter","geehrte")</f>
        <v>geehrte</v>
      </c>
      <c r="AS8" s="5" t="s">
        <v>148</v>
      </c>
      <c r="AT8" s="9" t="s">
        <v>209</v>
      </c>
      <c r="AU8" s="5" t="s">
        <v>208</v>
      </c>
      <c r="AV8" s="5" t="s">
        <v>210</v>
      </c>
    </row>
    <row r="9" spans="1:48" ht="17.45" customHeight="1" x14ac:dyDescent="0.25">
      <c r="A9" s="6" t="s">
        <v>445</v>
      </c>
      <c r="B9" s="6" t="s">
        <v>448</v>
      </c>
      <c r="C9" s="6" t="str">
        <f>+IF(Tabelle13[[#This Row],[LE Anrede2]]="Herr", "geehrter","geehrte")</f>
        <v>geehrter</v>
      </c>
      <c r="D9" s="6" t="s">
        <v>41</v>
      </c>
      <c r="E9" s="6" t="s">
        <v>217</v>
      </c>
      <c r="F9" s="6" t="s">
        <v>218</v>
      </c>
      <c r="G9" s="6" t="s">
        <v>219</v>
      </c>
      <c r="H9" s="6">
        <v>4153</v>
      </c>
      <c r="I9" s="6" t="s">
        <v>206</v>
      </c>
      <c r="J9" s="6" t="s">
        <v>220</v>
      </c>
      <c r="K9" s="6"/>
      <c r="L9" s="6" t="s">
        <v>220</v>
      </c>
      <c r="M9" s="6" t="s">
        <v>221</v>
      </c>
      <c r="N9" s="6"/>
      <c r="O9" s="6"/>
      <c r="P9" s="7">
        <v>36896</v>
      </c>
      <c r="Q9" s="7">
        <v>43313</v>
      </c>
      <c r="R9" s="7">
        <v>44773</v>
      </c>
      <c r="S9" s="6">
        <v>2022</v>
      </c>
      <c r="T9" s="6" t="s">
        <v>64</v>
      </c>
      <c r="U9" s="6"/>
      <c r="V9" s="6" t="s">
        <v>44</v>
      </c>
      <c r="W9" s="6" t="s">
        <v>98</v>
      </c>
      <c r="X9" s="6" t="s">
        <v>99</v>
      </c>
      <c r="Y9" s="6" t="s">
        <v>45</v>
      </c>
      <c r="Z9" s="6" t="s">
        <v>67</v>
      </c>
      <c r="AA9" s="6"/>
      <c r="AB9" s="6"/>
      <c r="AC9" s="6" t="s">
        <v>222</v>
      </c>
      <c r="AD9" s="6" t="s">
        <v>223</v>
      </c>
      <c r="AE9" s="6" t="s">
        <v>224</v>
      </c>
      <c r="AF9" s="6" t="s">
        <v>47</v>
      </c>
      <c r="AG9" s="6" t="s">
        <v>225</v>
      </c>
      <c r="AH9" s="5"/>
      <c r="AI9" s="5"/>
      <c r="AJ9" s="5" t="s">
        <v>226</v>
      </c>
      <c r="AK9" s="5">
        <v>4132</v>
      </c>
      <c r="AL9" s="5" t="s">
        <v>227</v>
      </c>
      <c r="AM9" s="5" t="s">
        <v>228</v>
      </c>
      <c r="AN9" s="5" t="s">
        <v>53</v>
      </c>
      <c r="AO9" s="4" t="s">
        <v>54</v>
      </c>
      <c r="AP9" s="4">
        <v>527</v>
      </c>
      <c r="AQ9" s="5"/>
      <c r="AR9" s="5" t="str">
        <f>+IF(Tabelle13[[#This Row],[BB Anrede]]="Herr", "geehrter","geehrte")</f>
        <v>geehrter</v>
      </c>
      <c r="AS9" s="5" t="s">
        <v>41</v>
      </c>
      <c r="AT9" s="5" t="s">
        <v>229</v>
      </c>
      <c r="AU9" s="5" t="s">
        <v>120</v>
      </c>
      <c r="AV9" s="5" t="s">
        <v>230</v>
      </c>
    </row>
    <row r="10" spans="1:48" ht="17.45" customHeight="1" x14ac:dyDescent="0.25">
      <c r="A10" s="6" t="s">
        <v>445</v>
      </c>
      <c r="B10" s="6" t="s">
        <v>448</v>
      </c>
      <c r="C10" s="6" t="str">
        <f>+IF(Tabelle13[[#This Row],[LE Anrede2]]="Herr", "geehrter","geehrte")</f>
        <v>geehrter</v>
      </c>
      <c r="D10" s="6" t="s">
        <v>41</v>
      </c>
      <c r="E10" s="6" t="s">
        <v>231</v>
      </c>
      <c r="F10" s="6" t="s">
        <v>232</v>
      </c>
      <c r="G10" s="6" t="s">
        <v>233</v>
      </c>
      <c r="H10" s="6">
        <v>4254</v>
      </c>
      <c r="I10" s="6" t="s">
        <v>234</v>
      </c>
      <c r="J10" s="6" t="s">
        <v>235</v>
      </c>
      <c r="K10" s="6"/>
      <c r="L10" s="6" t="s">
        <v>235</v>
      </c>
      <c r="M10" s="10" t="s">
        <v>458</v>
      </c>
      <c r="N10" s="6" t="s">
        <v>236</v>
      </c>
      <c r="O10" s="6"/>
      <c r="P10" s="7">
        <v>37374</v>
      </c>
      <c r="Q10" s="7">
        <v>43313</v>
      </c>
      <c r="R10" s="7">
        <v>44773</v>
      </c>
      <c r="S10" s="6">
        <v>2022</v>
      </c>
      <c r="T10" s="6" t="s">
        <v>64</v>
      </c>
      <c r="U10" s="6"/>
      <c r="V10" s="6" t="s">
        <v>44</v>
      </c>
      <c r="W10" s="6" t="s">
        <v>65</v>
      </c>
      <c r="X10" s="6" t="s">
        <v>66</v>
      </c>
      <c r="Y10" s="6" t="s">
        <v>45</v>
      </c>
      <c r="Z10" s="6" t="s">
        <v>67</v>
      </c>
      <c r="AA10" s="6"/>
      <c r="AB10" s="6"/>
      <c r="AC10" s="6"/>
      <c r="AD10" s="6" t="s">
        <v>46</v>
      </c>
      <c r="AE10" s="6" t="s">
        <v>237</v>
      </c>
      <c r="AF10" s="6" t="s">
        <v>47</v>
      </c>
      <c r="AG10" s="6" t="s">
        <v>238</v>
      </c>
      <c r="AH10" s="5"/>
      <c r="AI10" s="5"/>
      <c r="AJ10" s="5" t="s">
        <v>239</v>
      </c>
      <c r="AK10" s="5">
        <v>4144</v>
      </c>
      <c r="AL10" s="5" t="s">
        <v>240</v>
      </c>
      <c r="AM10" s="5" t="s">
        <v>241</v>
      </c>
      <c r="AN10" s="5" t="s">
        <v>53</v>
      </c>
      <c r="AO10" s="4" t="s">
        <v>54</v>
      </c>
      <c r="AP10" s="4">
        <v>436</v>
      </c>
      <c r="AQ10" s="5"/>
      <c r="AR10" s="5" t="str">
        <f>+IF(Tabelle13[[#This Row],[BB Anrede]]="Herr", "geehrter","geehrte")</f>
        <v>geehrter</v>
      </c>
      <c r="AS10" s="5" t="s">
        <v>41</v>
      </c>
      <c r="AT10" s="5" t="s">
        <v>242</v>
      </c>
      <c r="AU10" s="5" t="s">
        <v>74</v>
      </c>
      <c r="AV10" s="5" t="s">
        <v>243</v>
      </c>
    </row>
    <row r="11" spans="1:48" ht="17.45" customHeight="1" x14ac:dyDescent="0.25">
      <c r="A11" s="6" t="s">
        <v>446</v>
      </c>
      <c r="B11" s="6" t="s">
        <v>447</v>
      </c>
      <c r="C11" s="6" t="str">
        <f>+IF(Tabelle13[[#This Row],[LE Anrede2]]="Herr", "geehrter","geehrte")</f>
        <v>geehrter</v>
      </c>
      <c r="D11" s="6" t="s">
        <v>41</v>
      </c>
      <c r="E11" s="6" t="s">
        <v>244</v>
      </c>
      <c r="F11" s="6" t="s">
        <v>245</v>
      </c>
      <c r="G11" s="6" t="s">
        <v>246</v>
      </c>
      <c r="H11" s="6">
        <v>4246</v>
      </c>
      <c r="I11" s="6" t="s">
        <v>247</v>
      </c>
      <c r="J11" s="6"/>
      <c r="K11" s="6">
        <v>617613302</v>
      </c>
      <c r="L11" s="6"/>
      <c r="M11" s="6" t="s">
        <v>248</v>
      </c>
      <c r="N11" s="6"/>
      <c r="O11" s="6"/>
      <c r="P11" s="7">
        <v>37516</v>
      </c>
      <c r="Q11" s="7">
        <v>43678</v>
      </c>
      <c r="R11" s="7">
        <v>44773</v>
      </c>
      <c r="S11" s="6">
        <v>2022</v>
      </c>
      <c r="T11" s="6"/>
      <c r="U11" s="6"/>
      <c r="V11" s="6" t="s">
        <v>44</v>
      </c>
      <c r="W11" s="6" t="s">
        <v>98</v>
      </c>
      <c r="X11" s="6" t="s">
        <v>99</v>
      </c>
      <c r="Y11" s="6" t="s">
        <v>45</v>
      </c>
      <c r="Z11" s="6" t="s">
        <v>67</v>
      </c>
      <c r="AA11" s="6"/>
      <c r="AB11" s="6"/>
      <c r="AC11" s="6"/>
      <c r="AD11" s="6" t="s">
        <v>46</v>
      </c>
      <c r="AE11" s="6" t="s">
        <v>249</v>
      </c>
      <c r="AF11" s="6" t="s">
        <v>47</v>
      </c>
      <c r="AG11" s="6" t="s">
        <v>250</v>
      </c>
      <c r="AH11" s="5"/>
      <c r="AI11" s="5"/>
      <c r="AJ11" s="5" t="s">
        <v>251</v>
      </c>
      <c r="AK11" s="5">
        <v>4242</v>
      </c>
      <c r="AL11" s="5" t="s">
        <v>71</v>
      </c>
      <c r="AM11" s="5" t="s">
        <v>252</v>
      </c>
      <c r="AN11" s="5" t="s">
        <v>53</v>
      </c>
      <c r="AO11" s="4" t="s">
        <v>54</v>
      </c>
      <c r="AP11" s="4">
        <v>221700</v>
      </c>
      <c r="AQ11" s="5"/>
      <c r="AR11" s="5" t="str">
        <f>+IF(Tabelle13[[#This Row],[BB Anrede]]="Herr", "geehrter","geehrte")</f>
        <v>geehrter</v>
      </c>
      <c r="AS11" s="5" t="s">
        <v>41</v>
      </c>
      <c r="AT11" s="5" t="s">
        <v>253</v>
      </c>
      <c r="AU11" s="5" t="s">
        <v>254</v>
      </c>
      <c r="AV11" s="5" t="s">
        <v>255</v>
      </c>
    </row>
    <row r="12" spans="1:48" ht="17.45" customHeight="1" x14ac:dyDescent="0.25">
      <c r="A12" s="11" t="s">
        <v>446</v>
      </c>
      <c r="B12" s="11" t="s">
        <v>447</v>
      </c>
      <c r="C12" s="11" t="str">
        <f>+IF(Tabelle13[[#This Row],[LE Anrede2]]="Herr", "geehrter","geehrte")</f>
        <v>geehrter</v>
      </c>
      <c r="D12" s="11" t="s">
        <v>41</v>
      </c>
      <c r="E12" s="11" t="s">
        <v>269</v>
      </c>
      <c r="F12" s="11" t="s">
        <v>120</v>
      </c>
      <c r="G12" s="11" t="s">
        <v>270</v>
      </c>
      <c r="H12" s="11">
        <v>4492</v>
      </c>
      <c r="I12" s="11" t="s">
        <v>271</v>
      </c>
      <c r="J12" s="11" t="s">
        <v>272</v>
      </c>
      <c r="K12" s="11"/>
      <c r="L12" s="11" t="s">
        <v>451</v>
      </c>
      <c r="M12" s="12" t="s">
        <v>466</v>
      </c>
      <c r="N12" s="12" t="s">
        <v>466</v>
      </c>
      <c r="O12" s="6"/>
      <c r="P12" s="7">
        <v>37437</v>
      </c>
      <c r="Q12" s="7">
        <v>43313</v>
      </c>
      <c r="R12" s="7">
        <v>44773</v>
      </c>
      <c r="S12" s="6">
        <v>2022</v>
      </c>
      <c r="T12" s="6"/>
      <c r="U12" s="6"/>
      <c r="V12" s="6" t="s">
        <v>44</v>
      </c>
      <c r="W12" s="6" t="s">
        <v>273</v>
      </c>
      <c r="X12" s="6"/>
      <c r="Y12" s="6" t="s">
        <v>45</v>
      </c>
      <c r="Z12" s="6" t="s">
        <v>274</v>
      </c>
      <c r="AA12" s="6"/>
      <c r="AB12" s="6"/>
      <c r="AC12" s="6" t="s">
        <v>275</v>
      </c>
      <c r="AD12" s="6" t="s">
        <v>46</v>
      </c>
      <c r="AE12" s="6" t="s">
        <v>276</v>
      </c>
      <c r="AF12" s="6" t="s">
        <v>47</v>
      </c>
      <c r="AG12" s="6" t="s">
        <v>277</v>
      </c>
      <c r="AH12" s="5"/>
      <c r="AI12" s="5"/>
      <c r="AJ12" s="5" t="s">
        <v>278</v>
      </c>
      <c r="AK12" s="5">
        <v>4402</v>
      </c>
      <c r="AL12" s="5" t="s">
        <v>279</v>
      </c>
      <c r="AM12" s="5" t="s">
        <v>280</v>
      </c>
      <c r="AN12" s="5" t="s">
        <v>53</v>
      </c>
      <c r="AO12" s="4" t="s">
        <v>54</v>
      </c>
      <c r="AP12" s="4">
        <v>484</v>
      </c>
      <c r="AQ12" s="5"/>
      <c r="AR12" s="5" t="str">
        <f>+IF(Tabelle13[[#This Row],[BB Anrede]]="Herr", "geehrter","geehrte")</f>
        <v>geehrter</v>
      </c>
      <c r="AS12" s="5" t="s">
        <v>41</v>
      </c>
      <c r="AT12" s="5" t="s">
        <v>281</v>
      </c>
      <c r="AU12" s="5" t="s">
        <v>137</v>
      </c>
      <c r="AV12" s="5" t="s">
        <v>282</v>
      </c>
    </row>
    <row r="13" spans="1:48" ht="17.45" customHeight="1" x14ac:dyDescent="0.25">
      <c r="A13" s="6" t="s">
        <v>446</v>
      </c>
      <c r="B13" s="6" t="s">
        <v>447</v>
      </c>
      <c r="C13" s="6" t="str">
        <f>+IF(Tabelle13[[#This Row],[LE Anrede2]]="Herr", "geehrter","geehrte")</f>
        <v>geehrter</v>
      </c>
      <c r="D13" s="6" t="s">
        <v>41</v>
      </c>
      <c r="E13" s="6" t="s">
        <v>283</v>
      </c>
      <c r="F13" s="6" t="s">
        <v>284</v>
      </c>
      <c r="G13" s="6" t="s">
        <v>285</v>
      </c>
      <c r="H13" s="6">
        <v>4303</v>
      </c>
      <c r="I13" s="6" t="s">
        <v>286</v>
      </c>
      <c r="J13" s="6" t="s">
        <v>287</v>
      </c>
      <c r="K13" s="6"/>
      <c r="L13" s="6" t="s">
        <v>287</v>
      </c>
      <c r="M13" s="6" t="s">
        <v>288</v>
      </c>
      <c r="N13" s="6"/>
      <c r="O13" s="6"/>
      <c r="P13" s="7">
        <v>37297</v>
      </c>
      <c r="Q13" s="7">
        <v>44044</v>
      </c>
      <c r="R13" s="7">
        <v>44773</v>
      </c>
      <c r="S13" s="6">
        <v>2022</v>
      </c>
      <c r="T13" s="6" t="s">
        <v>64</v>
      </c>
      <c r="U13" s="6"/>
      <c r="V13" s="6" t="s">
        <v>44</v>
      </c>
      <c r="W13" s="6"/>
      <c r="X13" s="6"/>
      <c r="Y13" s="6" t="s">
        <v>45</v>
      </c>
      <c r="Z13" s="6" t="s">
        <v>274</v>
      </c>
      <c r="AA13" s="6"/>
      <c r="AB13" s="6"/>
      <c r="AC13" s="6"/>
      <c r="AD13" s="6" t="s">
        <v>46</v>
      </c>
      <c r="AE13" s="6" t="s">
        <v>289</v>
      </c>
      <c r="AF13" s="6" t="s">
        <v>47</v>
      </c>
      <c r="AG13" s="6" t="s">
        <v>86</v>
      </c>
      <c r="AH13" s="5"/>
      <c r="AI13" s="5"/>
      <c r="AJ13" s="5" t="s">
        <v>87</v>
      </c>
      <c r="AK13" s="5">
        <v>4020</v>
      </c>
      <c r="AL13" s="5" t="s">
        <v>54</v>
      </c>
      <c r="AM13" s="5"/>
      <c r="AN13" s="5" t="s">
        <v>88</v>
      </c>
      <c r="AO13" s="4" t="s">
        <v>54</v>
      </c>
      <c r="AP13" s="4">
        <v>401</v>
      </c>
      <c r="AQ13" s="5"/>
      <c r="AR13" s="5" t="str">
        <f>+IF(Tabelle13[[#This Row],[BB Anrede]]="Herr", "geehrter","geehrte")</f>
        <v>geehrter</v>
      </c>
      <c r="AS13" s="5" t="s">
        <v>41</v>
      </c>
      <c r="AT13" s="5" t="s">
        <v>89</v>
      </c>
      <c r="AU13" s="5" t="s">
        <v>90</v>
      </c>
      <c r="AV13" s="5" t="s">
        <v>91</v>
      </c>
    </row>
    <row r="14" spans="1:48" ht="17.45" customHeight="1" x14ac:dyDescent="0.25">
      <c r="A14" s="6" t="s">
        <v>446</v>
      </c>
      <c r="B14" s="6" t="s">
        <v>447</v>
      </c>
      <c r="C14" s="6" t="str">
        <f>+IF(Tabelle13[[#This Row],[LE Anrede2]]="Herr", "geehrter","geehrte")</f>
        <v>geehrter</v>
      </c>
      <c r="D14" s="6" t="s">
        <v>41</v>
      </c>
      <c r="E14" s="6" t="s">
        <v>290</v>
      </c>
      <c r="F14" s="6" t="s">
        <v>291</v>
      </c>
      <c r="G14" s="6" t="s">
        <v>292</v>
      </c>
      <c r="H14" s="6">
        <v>4112</v>
      </c>
      <c r="I14" s="6" t="s">
        <v>293</v>
      </c>
      <c r="J14" s="6" t="s">
        <v>294</v>
      </c>
      <c r="K14" s="6"/>
      <c r="L14" s="6" t="s">
        <v>294</v>
      </c>
      <c r="M14" s="10" t="s">
        <v>460</v>
      </c>
      <c r="N14" s="6" t="s">
        <v>295</v>
      </c>
      <c r="O14" s="6"/>
      <c r="P14" s="7">
        <v>37498</v>
      </c>
      <c r="Q14" s="7">
        <v>43313</v>
      </c>
      <c r="R14" s="7">
        <v>44773</v>
      </c>
      <c r="S14" s="6">
        <v>2022</v>
      </c>
      <c r="T14" s="6"/>
      <c r="U14" s="6"/>
      <c r="V14" s="6" t="s">
        <v>44</v>
      </c>
      <c r="W14" s="6" t="s">
        <v>65</v>
      </c>
      <c r="X14" s="6" t="s">
        <v>296</v>
      </c>
      <c r="Y14" s="6" t="s">
        <v>45</v>
      </c>
      <c r="Z14" s="6" t="s">
        <v>67</v>
      </c>
      <c r="AA14" s="6" t="s">
        <v>64</v>
      </c>
      <c r="AB14" s="6" t="s">
        <v>297</v>
      </c>
      <c r="AC14" s="6" t="s">
        <v>298</v>
      </c>
      <c r="AD14" s="6" t="s">
        <v>46</v>
      </c>
      <c r="AE14" s="6" t="s">
        <v>299</v>
      </c>
      <c r="AF14" s="6" t="s">
        <v>47</v>
      </c>
      <c r="AG14" s="6" t="s">
        <v>300</v>
      </c>
      <c r="AH14" s="5" t="s">
        <v>301</v>
      </c>
      <c r="AI14" s="5"/>
      <c r="AJ14" s="5" t="s">
        <v>302</v>
      </c>
      <c r="AK14" s="5">
        <v>4142</v>
      </c>
      <c r="AL14" s="5" t="s">
        <v>303</v>
      </c>
      <c r="AM14" s="5" t="s">
        <v>304</v>
      </c>
      <c r="AN14" s="5" t="s">
        <v>53</v>
      </c>
      <c r="AO14" s="4" t="s">
        <v>54</v>
      </c>
      <c r="AP14" s="4">
        <v>432</v>
      </c>
      <c r="AQ14" s="5"/>
      <c r="AR14" s="5" t="str">
        <f>+IF(Tabelle13[[#This Row],[BB Anrede]]="Herr", "geehrter","geehrte")</f>
        <v>geehrter</v>
      </c>
      <c r="AS14" s="5" t="s">
        <v>41</v>
      </c>
      <c r="AT14" s="5" t="s">
        <v>305</v>
      </c>
      <c r="AU14" s="5" t="s">
        <v>306</v>
      </c>
      <c r="AV14" s="5" t="s">
        <v>307</v>
      </c>
    </row>
    <row r="15" spans="1:48" ht="17.45" customHeight="1" x14ac:dyDescent="0.25">
      <c r="A15" s="6" t="s">
        <v>444</v>
      </c>
      <c r="B15" s="6" t="s">
        <v>449</v>
      </c>
      <c r="C15" s="6" t="str">
        <f>+IF(Tabelle13[[#This Row],[LE Anrede2]]="Herr", "geehrter","geehrte")</f>
        <v>geehrter</v>
      </c>
      <c r="D15" s="6" t="s">
        <v>41</v>
      </c>
      <c r="E15" s="6" t="s">
        <v>334</v>
      </c>
      <c r="F15" s="6" t="s">
        <v>335</v>
      </c>
      <c r="G15" s="6" t="s">
        <v>336</v>
      </c>
      <c r="H15" s="6">
        <v>4057</v>
      </c>
      <c r="I15" s="6" t="s">
        <v>54</v>
      </c>
      <c r="J15" s="6" t="s">
        <v>337</v>
      </c>
      <c r="K15" s="6"/>
      <c r="L15" s="6" t="s">
        <v>338</v>
      </c>
      <c r="M15" s="6" t="s">
        <v>339</v>
      </c>
      <c r="N15" s="6"/>
      <c r="O15" s="6"/>
      <c r="P15" s="7">
        <v>36992</v>
      </c>
      <c r="Q15" s="7">
        <v>43313</v>
      </c>
      <c r="R15" s="7">
        <v>44773</v>
      </c>
      <c r="S15" s="6">
        <v>2022</v>
      </c>
      <c r="T15" s="6" t="s">
        <v>64</v>
      </c>
      <c r="U15" s="6"/>
      <c r="V15" s="6" t="s">
        <v>83</v>
      </c>
      <c r="W15" s="6" t="s">
        <v>84</v>
      </c>
      <c r="X15" s="6" t="s">
        <v>85</v>
      </c>
      <c r="Y15" s="6" t="s">
        <v>45</v>
      </c>
      <c r="Z15" s="6" t="s">
        <v>67</v>
      </c>
      <c r="AA15" s="6"/>
      <c r="AB15" s="6"/>
      <c r="AC15" s="6"/>
      <c r="AD15" s="6" t="s">
        <v>46</v>
      </c>
      <c r="AE15" s="6" t="s">
        <v>143</v>
      </c>
      <c r="AF15" s="6" t="s">
        <v>47</v>
      </c>
      <c r="AG15" s="6" t="s">
        <v>340</v>
      </c>
      <c r="AH15" s="5"/>
      <c r="AI15" s="5"/>
      <c r="AJ15" s="5" t="s">
        <v>341</v>
      </c>
      <c r="AK15" s="5">
        <v>4057</v>
      </c>
      <c r="AL15" s="5" t="s">
        <v>54</v>
      </c>
      <c r="AM15" s="5" t="s">
        <v>342</v>
      </c>
      <c r="AN15" s="5" t="s">
        <v>88</v>
      </c>
      <c r="AO15" s="4" t="s">
        <v>54</v>
      </c>
      <c r="AP15" s="4">
        <v>142562</v>
      </c>
      <c r="AQ15" s="5"/>
      <c r="AR15" s="5" t="str">
        <f>+IF(Tabelle13[[#This Row],[BB Anrede]]="Herr", "geehrter","geehrte")</f>
        <v>geehrter</v>
      </c>
      <c r="AS15" s="5" t="s">
        <v>41</v>
      </c>
      <c r="AT15" s="5" t="s">
        <v>343</v>
      </c>
      <c r="AU15" s="5" t="s">
        <v>56</v>
      </c>
      <c r="AV15" s="5" t="s">
        <v>344</v>
      </c>
    </row>
    <row r="16" spans="1:48" ht="17.45" customHeight="1" x14ac:dyDescent="0.25">
      <c r="A16" s="6" t="s">
        <v>446</v>
      </c>
      <c r="B16" s="6" t="s">
        <v>447</v>
      </c>
      <c r="C16" s="6" t="str">
        <f>+IF(Tabelle13[[#This Row],[LE Anrede2]]="Herr", "geehrter","geehrte")</f>
        <v>geehrter</v>
      </c>
      <c r="D16" s="6" t="s">
        <v>41</v>
      </c>
      <c r="E16" s="6" t="s">
        <v>345</v>
      </c>
      <c r="F16" s="6" t="s">
        <v>59</v>
      </c>
      <c r="G16" s="6" t="s">
        <v>346</v>
      </c>
      <c r="H16" s="6">
        <v>4102</v>
      </c>
      <c r="I16" s="6" t="s">
        <v>347</v>
      </c>
      <c r="J16" s="6" t="s">
        <v>348</v>
      </c>
      <c r="K16" s="6"/>
      <c r="L16" s="6" t="s">
        <v>348</v>
      </c>
      <c r="M16" s="10" t="s">
        <v>462</v>
      </c>
      <c r="N16" s="6" t="s">
        <v>349</v>
      </c>
      <c r="O16" s="6"/>
      <c r="P16" s="7">
        <v>37553</v>
      </c>
      <c r="Q16" s="7">
        <v>43313</v>
      </c>
      <c r="R16" s="7">
        <v>44773</v>
      </c>
      <c r="S16" s="6">
        <v>2022</v>
      </c>
      <c r="T16" s="6"/>
      <c r="U16" s="6"/>
      <c r="V16" s="6" t="s">
        <v>44</v>
      </c>
      <c r="W16" s="6" t="s">
        <v>65</v>
      </c>
      <c r="X16" s="6" t="s">
        <v>66</v>
      </c>
      <c r="Y16" s="6" t="s">
        <v>45</v>
      </c>
      <c r="Z16" s="6" t="s">
        <v>67</v>
      </c>
      <c r="AA16" s="6"/>
      <c r="AB16" s="6"/>
      <c r="AC16" s="6" t="s">
        <v>350</v>
      </c>
      <c r="AD16" s="6" t="s">
        <v>46</v>
      </c>
      <c r="AE16" s="6"/>
      <c r="AF16" s="6" t="s">
        <v>47</v>
      </c>
      <c r="AG16" s="6" t="s">
        <v>328</v>
      </c>
      <c r="AH16" s="5"/>
      <c r="AI16" s="5"/>
      <c r="AJ16" s="5" t="s">
        <v>329</v>
      </c>
      <c r="AK16" s="5">
        <v>4147</v>
      </c>
      <c r="AL16" s="5" t="s">
        <v>330</v>
      </c>
      <c r="AM16" s="5" t="s">
        <v>331</v>
      </c>
      <c r="AN16" s="5" t="s">
        <v>53</v>
      </c>
      <c r="AO16" s="4" t="s">
        <v>54</v>
      </c>
      <c r="AP16" s="4">
        <v>2155</v>
      </c>
      <c r="AQ16" s="5"/>
      <c r="AR16" s="5" t="str">
        <f>+IF(Tabelle13[[#This Row],[BB Anrede]]="Herr", "geehrter","geehrte")</f>
        <v>geehrter</v>
      </c>
      <c r="AS16" s="5" t="s">
        <v>41</v>
      </c>
      <c r="AT16" s="5" t="s">
        <v>134</v>
      </c>
      <c r="AU16" s="5" t="s">
        <v>332</v>
      </c>
      <c r="AV16" s="5" t="s">
        <v>333</v>
      </c>
    </row>
    <row r="17" spans="1:48" ht="17.45" customHeight="1" x14ac:dyDescent="0.25">
      <c r="A17" s="6" t="s">
        <v>446</v>
      </c>
      <c r="B17" s="6" t="s">
        <v>447</v>
      </c>
      <c r="C17" s="6" t="str">
        <f>+IF(Tabelle13[[#This Row],[LE Anrede2]]="Herr", "geehrter","geehrte")</f>
        <v>geehrter</v>
      </c>
      <c r="D17" s="6" t="s">
        <v>41</v>
      </c>
      <c r="E17" s="6" t="s">
        <v>351</v>
      </c>
      <c r="F17" s="6" t="s">
        <v>352</v>
      </c>
      <c r="G17" s="6" t="s">
        <v>353</v>
      </c>
      <c r="H17" s="6">
        <v>4226</v>
      </c>
      <c r="I17" s="6" t="s">
        <v>354</v>
      </c>
      <c r="J17" s="6"/>
      <c r="K17" s="6">
        <v>798173042</v>
      </c>
      <c r="L17" s="6" t="s">
        <v>355</v>
      </c>
      <c r="M17" s="6" t="s">
        <v>356</v>
      </c>
      <c r="N17" s="6"/>
      <c r="O17" s="6"/>
      <c r="P17" s="7">
        <v>35840</v>
      </c>
      <c r="Q17" s="7">
        <v>44044</v>
      </c>
      <c r="R17" s="7">
        <v>44773</v>
      </c>
      <c r="S17" s="6">
        <v>2022</v>
      </c>
      <c r="T17" s="6" t="s">
        <v>64</v>
      </c>
      <c r="U17" s="6"/>
      <c r="V17" s="6" t="s">
        <v>44</v>
      </c>
      <c r="W17" s="6"/>
      <c r="X17" s="6"/>
      <c r="Y17" s="6" t="s">
        <v>45</v>
      </c>
      <c r="Z17" s="6" t="s">
        <v>274</v>
      </c>
      <c r="AA17" s="6"/>
      <c r="AB17" s="6"/>
      <c r="AC17" s="6"/>
      <c r="AD17" s="6" t="s">
        <v>46</v>
      </c>
      <c r="AE17" s="6" t="s">
        <v>289</v>
      </c>
      <c r="AF17" s="6" t="s">
        <v>47</v>
      </c>
      <c r="AG17" s="6" t="s">
        <v>86</v>
      </c>
      <c r="AH17" s="5"/>
      <c r="AI17" s="5"/>
      <c r="AJ17" s="5" t="s">
        <v>87</v>
      </c>
      <c r="AK17" s="5">
        <v>4020</v>
      </c>
      <c r="AL17" s="5" t="s">
        <v>54</v>
      </c>
      <c r="AM17" s="5"/>
      <c r="AN17" s="5" t="s">
        <v>88</v>
      </c>
      <c r="AO17" s="4" t="s">
        <v>54</v>
      </c>
      <c r="AP17" s="4">
        <v>401</v>
      </c>
      <c r="AQ17" s="5"/>
      <c r="AR17" s="5" t="str">
        <f>+IF(Tabelle13[[#This Row],[BB Anrede]]="Herr", "geehrter","geehrte")</f>
        <v>geehrter</v>
      </c>
      <c r="AS17" s="5" t="s">
        <v>41</v>
      </c>
      <c r="AT17" s="5" t="s">
        <v>89</v>
      </c>
      <c r="AU17" s="5" t="s">
        <v>90</v>
      </c>
      <c r="AV17" s="5" t="s">
        <v>91</v>
      </c>
    </row>
    <row r="18" spans="1:48" ht="17.45" customHeight="1" x14ac:dyDescent="0.25">
      <c r="A18" s="5"/>
      <c r="B18" s="6" t="s">
        <v>447</v>
      </c>
      <c r="C18" s="5" t="str">
        <f>+IF(Tabelle13[[#This Row],[LE Anrede2]]="Herr", "geehrter","geehrte")</f>
        <v>geehrter</v>
      </c>
      <c r="D18" s="5" t="s">
        <v>41</v>
      </c>
      <c r="E18" s="5" t="s">
        <v>42</v>
      </c>
      <c r="F18" s="5" t="s">
        <v>357</v>
      </c>
      <c r="G18" s="5"/>
      <c r="H18" s="5"/>
      <c r="I18" s="5"/>
      <c r="J18" s="5"/>
      <c r="K18" s="5"/>
      <c r="L18" s="5" t="s">
        <v>358</v>
      </c>
      <c r="M18" s="5" t="s">
        <v>43</v>
      </c>
      <c r="N18" s="5"/>
      <c r="O18" s="5"/>
      <c r="P18" s="5"/>
      <c r="Q18" s="3">
        <v>43313</v>
      </c>
      <c r="R18" s="3">
        <v>44773</v>
      </c>
      <c r="S18" s="5">
        <v>2022</v>
      </c>
      <c r="T18" s="5"/>
      <c r="U18" s="5"/>
      <c r="V18" s="5" t="s">
        <v>359</v>
      </c>
      <c r="W18" s="5"/>
      <c r="X18" s="5"/>
      <c r="Y18" s="5" t="s">
        <v>45</v>
      </c>
      <c r="Z18" s="5" t="s">
        <v>67</v>
      </c>
      <c r="AA18" s="5"/>
      <c r="AB18" s="5"/>
      <c r="AC18" s="5"/>
      <c r="AD18" s="5" t="s">
        <v>46</v>
      </c>
      <c r="AE18" s="5" t="s">
        <v>360</v>
      </c>
      <c r="AF18" s="5" t="s">
        <v>47</v>
      </c>
      <c r="AG18" s="5" t="s">
        <v>48</v>
      </c>
      <c r="AH18" s="5" t="s">
        <v>49</v>
      </c>
      <c r="AI18" s="5"/>
      <c r="AJ18" s="5" t="s">
        <v>50</v>
      </c>
      <c r="AK18" s="5">
        <v>4450</v>
      </c>
      <c r="AL18" s="5" t="s">
        <v>51</v>
      </c>
      <c r="AM18" s="5" t="s">
        <v>52</v>
      </c>
      <c r="AN18" s="5" t="s">
        <v>53</v>
      </c>
      <c r="AO18" s="4" t="s">
        <v>54</v>
      </c>
      <c r="AP18" s="4">
        <v>129496</v>
      </c>
      <c r="AQ18" s="5"/>
      <c r="AR18" s="5" t="str">
        <f>+IF(Tabelle13[[#This Row],[BB Anrede]]="Herr", "geehrter","geehrte")</f>
        <v>geehrter</v>
      </c>
      <c r="AS18" s="5" t="s">
        <v>41</v>
      </c>
      <c r="AT18" s="5" t="s">
        <v>55</v>
      </c>
      <c r="AU18" s="5" t="s">
        <v>56</v>
      </c>
      <c r="AV18" s="5" t="s">
        <v>57</v>
      </c>
    </row>
    <row r="19" spans="1:48" ht="17.45" customHeight="1" x14ac:dyDescent="0.25">
      <c r="A19" s="6" t="s">
        <v>444</v>
      </c>
      <c r="B19" s="6" t="s">
        <v>449</v>
      </c>
      <c r="C19" s="6" t="str">
        <f>+IF(Tabelle13[[#This Row],[LE Anrede2]]="Herr", "geehrter","geehrte")</f>
        <v>geehrter</v>
      </c>
      <c r="D19" s="6" t="s">
        <v>41</v>
      </c>
      <c r="E19" s="6" t="s">
        <v>397</v>
      </c>
      <c r="F19" s="6" t="s">
        <v>398</v>
      </c>
      <c r="G19" s="6" t="s">
        <v>399</v>
      </c>
      <c r="H19" s="6">
        <v>4225</v>
      </c>
      <c r="I19" s="6" t="s">
        <v>61</v>
      </c>
      <c r="J19" s="6" t="s">
        <v>400</v>
      </c>
      <c r="K19" s="6"/>
      <c r="L19" s="6" t="s">
        <v>400</v>
      </c>
      <c r="M19" s="6" t="s">
        <v>401</v>
      </c>
      <c r="N19" s="6"/>
      <c r="O19" s="6"/>
      <c r="P19" s="7">
        <v>37277</v>
      </c>
      <c r="Q19" s="7">
        <v>43313</v>
      </c>
      <c r="R19" s="7">
        <v>44773</v>
      </c>
      <c r="S19" s="6">
        <v>2022</v>
      </c>
      <c r="T19" s="6"/>
      <c r="U19" s="6"/>
      <c r="V19" s="6" t="s">
        <v>83</v>
      </c>
      <c r="W19" s="6" t="s">
        <v>84</v>
      </c>
      <c r="X19" s="6" t="s">
        <v>85</v>
      </c>
      <c r="Y19" s="6" t="s">
        <v>45</v>
      </c>
      <c r="Z19" s="6" t="s">
        <v>67</v>
      </c>
      <c r="AA19" s="6"/>
      <c r="AB19" s="6"/>
      <c r="AC19" s="6" t="s">
        <v>402</v>
      </c>
      <c r="AD19" s="6" t="s">
        <v>46</v>
      </c>
      <c r="AE19" s="6"/>
      <c r="AF19" s="6" t="s">
        <v>47</v>
      </c>
      <c r="AG19" s="6" t="s">
        <v>86</v>
      </c>
      <c r="AH19" s="5"/>
      <c r="AI19" s="5"/>
      <c r="AJ19" s="5" t="s">
        <v>87</v>
      </c>
      <c r="AK19" s="5">
        <v>4020</v>
      </c>
      <c r="AL19" s="5" t="s">
        <v>54</v>
      </c>
      <c r="AM19" s="5"/>
      <c r="AN19" s="5" t="s">
        <v>88</v>
      </c>
      <c r="AO19" s="4" t="s">
        <v>54</v>
      </c>
      <c r="AP19" s="4">
        <v>401</v>
      </c>
      <c r="AQ19" s="5"/>
      <c r="AR19" s="5" t="str">
        <f>+IF(Tabelle13[[#This Row],[BB Anrede]]="Herr", "geehrter","geehrte")</f>
        <v>geehrter</v>
      </c>
      <c r="AS19" s="5" t="s">
        <v>41</v>
      </c>
      <c r="AT19" s="5" t="s">
        <v>89</v>
      </c>
      <c r="AU19" s="5" t="s">
        <v>90</v>
      </c>
      <c r="AV19" s="5" t="s">
        <v>91</v>
      </c>
    </row>
    <row r="20" spans="1:48" ht="17.45" customHeight="1" x14ac:dyDescent="0.25">
      <c r="A20" s="6" t="s">
        <v>446</v>
      </c>
      <c r="B20" s="6" t="s">
        <v>447</v>
      </c>
      <c r="C20" s="6" t="str">
        <f>+IF(Tabelle13[[#This Row],[LE Anrede2]]="Herr", "geehrter","geehrte")</f>
        <v>geehrter</v>
      </c>
      <c r="D20" s="6" t="s">
        <v>41</v>
      </c>
      <c r="E20" s="6" t="s">
        <v>415</v>
      </c>
      <c r="F20" s="6" t="s">
        <v>416</v>
      </c>
      <c r="G20" s="6" t="s">
        <v>417</v>
      </c>
      <c r="H20" s="6">
        <v>4460</v>
      </c>
      <c r="I20" s="6" t="s">
        <v>418</v>
      </c>
      <c r="J20" s="6" t="s">
        <v>419</v>
      </c>
      <c r="K20" s="6"/>
      <c r="L20" s="6" t="s">
        <v>419</v>
      </c>
      <c r="M20" s="10" t="s">
        <v>465</v>
      </c>
      <c r="N20" s="6" t="s">
        <v>420</v>
      </c>
      <c r="O20" s="6"/>
      <c r="P20" s="7">
        <v>37666</v>
      </c>
      <c r="Q20" s="7">
        <v>43313</v>
      </c>
      <c r="R20" s="7">
        <v>44773</v>
      </c>
      <c r="S20" s="6">
        <v>2022</v>
      </c>
      <c r="T20" s="6"/>
      <c r="U20" s="6"/>
      <c r="V20" s="6" t="s">
        <v>44</v>
      </c>
      <c r="W20" s="6" t="s">
        <v>65</v>
      </c>
      <c r="X20" s="6" t="s">
        <v>66</v>
      </c>
      <c r="Y20" s="6" t="s">
        <v>45</v>
      </c>
      <c r="Z20" s="6" t="s">
        <v>67</v>
      </c>
      <c r="AA20" s="6"/>
      <c r="AB20" s="6"/>
      <c r="AC20" s="6" t="s">
        <v>421</v>
      </c>
      <c r="AD20" s="6" t="s">
        <v>46</v>
      </c>
      <c r="AE20" s="6"/>
      <c r="AF20" s="6" t="s">
        <v>47</v>
      </c>
      <c r="AG20" s="6" t="s">
        <v>422</v>
      </c>
      <c r="AH20" s="5"/>
      <c r="AI20" s="5"/>
      <c r="AJ20" s="5" t="s">
        <v>423</v>
      </c>
      <c r="AK20" s="5">
        <v>4466</v>
      </c>
      <c r="AL20" s="5" t="s">
        <v>424</v>
      </c>
      <c r="AM20" s="5" t="s">
        <v>425</v>
      </c>
      <c r="AN20" s="5" t="s">
        <v>53</v>
      </c>
      <c r="AO20" s="4" t="s">
        <v>54</v>
      </c>
      <c r="AP20" s="4">
        <v>504</v>
      </c>
      <c r="AQ20" s="5"/>
      <c r="AR20" s="5" t="str">
        <f>+IF(Tabelle13[[#This Row],[BB Anrede]]="Herr", "geehrter","geehrte")</f>
        <v>geehrter</v>
      </c>
      <c r="AS20" s="5" t="s">
        <v>41</v>
      </c>
      <c r="AT20" s="5" t="s">
        <v>426</v>
      </c>
      <c r="AU20" s="5" t="s">
        <v>427</v>
      </c>
      <c r="AV20" s="5" t="s">
        <v>428</v>
      </c>
    </row>
    <row r="21" spans="1:48" ht="17.45" customHeight="1" outlineLevel="1" x14ac:dyDescent="0.25">
      <c r="A21" s="6" t="s">
        <v>446</v>
      </c>
      <c r="B21" s="6" t="s">
        <v>447</v>
      </c>
      <c r="C21" s="6" t="str">
        <f>+IF(Tabelle13[[#This Row],[LE Anrede2]]="Herr", "geehrter","geehrte")</f>
        <v>geehrter</v>
      </c>
      <c r="D21" s="6" t="s">
        <v>41</v>
      </c>
      <c r="E21" s="6" t="s">
        <v>429</v>
      </c>
      <c r="F21" s="6" t="s">
        <v>430</v>
      </c>
      <c r="G21" s="6" t="s">
        <v>431</v>
      </c>
      <c r="H21" s="6">
        <v>4418</v>
      </c>
      <c r="I21" s="6" t="s">
        <v>432</v>
      </c>
      <c r="J21" s="6" t="s">
        <v>433</v>
      </c>
      <c r="K21" s="6"/>
      <c r="L21" s="6" t="s">
        <v>433</v>
      </c>
      <c r="M21" s="6" t="s">
        <v>434</v>
      </c>
      <c r="N21" s="6"/>
      <c r="O21" s="6"/>
      <c r="P21" s="7">
        <v>37110</v>
      </c>
      <c r="Q21" s="7">
        <v>43313</v>
      </c>
      <c r="R21" s="7">
        <v>44773</v>
      </c>
      <c r="S21" s="6">
        <v>2022</v>
      </c>
      <c r="T21" s="6" t="s">
        <v>64</v>
      </c>
      <c r="U21" s="6"/>
      <c r="V21" s="6" t="s">
        <v>44</v>
      </c>
      <c r="W21" s="6" t="s">
        <v>98</v>
      </c>
      <c r="X21" s="6" t="s">
        <v>99</v>
      </c>
      <c r="Y21" s="6" t="s">
        <v>45</v>
      </c>
      <c r="Z21" s="6" t="s">
        <v>67</v>
      </c>
      <c r="AA21" s="6"/>
      <c r="AB21" s="6"/>
      <c r="AC21" s="6"/>
      <c r="AD21" s="6" t="s">
        <v>46</v>
      </c>
      <c r="AE21" s="6"/>
      <c r="AF21" s="6" t="s">
        <v>47</v>
      </c>
      <c r="AG21" s="6" t="s">
        <v>435</v>
      </c>
      <c r="AH21" s="5"/>
      <c r="AI21" s="5"/>
      <c r="AJ21" s="5" t="s">
        <v>436</v>
      </c>
      <c r="AK21" s="5">
        <v>4415</v>
      </c>
      <c r="AL21" s="5" t="s">
        <v>167</v>
      </c>
      <c r="AM21" s="5" t="s">
        <v>437</v>
      </c>
      <c r="AN21" s="5" t="s">
        <v>53</v>
      </c>
      <c r="AO21" s="4" t="s">
        <v>54</v>
      </c>
      <c r="AP21" s="4">
        <v>4264</v>
      </c>
      <c r="AQ21" s="5"/>
      <c r="AR21" s="5" t="str">
        <f>+IF(Tabelle13[[#This Row],[BB Anrede]]="Herr", "geehrter","geehrte")</f>
        <v>geehrter</v>
      </c>
      <c r="AS21" s="5" t="s">
        <v>41</v>
      </c>
      <c r="AT21" s="5" t="s">
        <v>438</v>
      </c>
      <c r="AU21" s="5" t="s">
        <v>152</v>
      </c>
      <c r="AV21" s="5" t="s">
        <v>439</v>
      </c>
    </row>
    <row r="22" spans="1:48" outlineLevel="1" x14ac:dyDescent="0.25">
      <c r="A22" s="5">
        <f>SUBTOTAL(103,Tabelle13[Gruppe])</f>
        <v>19</v>
      </c>
      <c r="B22" s="5">
        <f>SUBTOTAL(103,Tabelle13[Prüfungszeiten])</f>
        <v>20</v>
      </c>
      <c r="C22" s="5"/>
      <c r="D22" s="5"/>
      <c r="E22" s="5">
        <f>SUBTOTAL(103,Tabelle13[LE Nachname])</f>
        <v>20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4"/>
      <c r="AP22" s="4"/>
      <c r="AQ22" s="5"/>
      <c r="AR22" s="5"/>
      <c r="AS22" s="5"/>
      <c r="AT22" s="5"/>
      <c r="AU22" s="5"/>
      <c r="AV22" s="5">
        <f>SUBTOTAL(103,Tabelle13[BB E-Mail])</f>
        <v>20</v>
      </c>
    </row>
  </sheetData>
  <hyperlinks>
    <hyperlink ref="M2" r:id="rId1" xr:uid="{7A6907C7-1A33-49C7-ABE5-DC2C2C70966F}"/>
    <hyperlink ref="M3" r:id="rId2" xr:uid="{BB574AA3-E5F6-4EB4-AC9C-6D6542B1792A}"/>
    <hyperlink ref="M6" r:id="rId3" xr:uid="{6F2562F3-AA01-4728-8C69-792FAB3B7382}"/>
    <hyperlink ref="M7" r:id="rId4" xr:uid="{E3C4AB5A-A90B-46C3-9C3E-CCD2E97ACF2C}"/>
    <hyperlink ref="M10" r:id="rId5" xr:uid="{987CF2DA-1FF0-46AD-BAA0-A8F96740A562}"/>
    <hyperlink ref="M14" r:id="rId6" xr:uid="{3D9BCAE3-ABEB-4DF8-AEB3-4C8C4FE18BB3}"/>
    <hyperlink ref="M16" r:id="rId7" xr:uid="{D29A5C63-503C-4E1F-A608-796FF75F316D}"/>
    <hyperlink ref="M20" r:id="rId8" xr:uid="{AB2D85D6-8F1F-49EE-989A-5CCC6C0E77B3}"/>
    <hyperlink ref="M12" r:id="rId9" xr:uid="{23CFC4C8-1DFA-40B4-86A7-1CEC8F04BD7C}"/>
    <hyperlink ref="N12" r:id="rId10" xr:uid="{024916FD-DF02-4C21-A7C6-308E1320CA8C}"/>
  </hyperlinks>
  <pageMargins left="0.7" right="0.7" top="0.78740157499999996" bottom="0.78740157499999996" header="0.3" footer="0.3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Tabelle2</vt:lpstr>
      <vt:lpstr>Startfeld zu Apero-Einladung</vt:lpstr>
      <vt:lpstr>stammdaten_lernende_21_09_2021</vt:lpstr>
      <vt:lpstr>Reminder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Schwald</dc:creator>
  <cp:lastModifiedBy>Monique Baldinger</cp:lastModifiedBy>
  <cp:lastPrinted>2021-10-13T14:52:00Z</cp:lastPrinted>
  <dcterms:created xsi:type="dcterms:W3CDTF">2021-09-21T13:18:42Z</dcterms:created>
  <dcterms:modified xsi:type="dcterms:W3CDTF">2021-10-13T14:52:05Z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</vt:lpwstr>
  </property>
</Properties>
</file>